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comments3.xml" ContentType="application/vnd.openxmlformats-officedocument.spreadsheetml.comments+xml"/>
  <Override PartName="/xl/styles.xml" ContentType="application/vnd.openxmlformats-officedocument.spreadsheetml.styles+xml"/>
  <Override PartName="/xl/worksheets/_rels/sheet3.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xl/drawings/vmlDrawing1.vml" ContentType="application/vnd.openxmlformats-officedocument.vmlDrawi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Hướng dẫn" sheetId="1" state="visible" r:id="rId3"/>
    <sheet name="Tự kiểm tra" sheetId="2" state="visible" r:id="rId4"/>
    <sheet name="Dự toán" sheetId="3" state="visible" r:id="rId5"/>
    <sheet name="Kế hoạch 12 tháng" sheetId="4" state="visible" r:id="rId6"/>
  </sheets>
  <calcPr iterateCount="100" refMode="A1" iterate="false" iterateDelta="0.0001"/>
  <extLst>
    <ext xmlns:loext="http://schemas.libreoffice.org/" uri="{7626C862-2A13-11E5-B345-FEFF819CDC9F}">
      <loext:extCalcPr stringRefSyntax="ExcelA1"/>
    </ext>
  </extLst>
</workbook>
</file>

<file path=xl/comments3.xml><?xml version="1.0" encoding="utf-8"?>
<comments xmlns="http://schemas.openxmlformats.org/spreadsheetml/2006/main" xmlns:xdr="http://schemas.openxmlformats.org/drawingml/2006/spreadsheetDrawing">
  <authors>
    <author>Unknown Author</author>
  </authors>
  <commentList>
    <comment ref="D10" authorId="0">
      <text>
        <r>
          <rPr>
            <sz val="10"/>
            <rFont val="Arial"/>
            <family val="2"/>
          </rPr>
          <t xml:space="preserve">Nguồn: Kế hoạch tài trợ nhiệm vụ ĐMCN ứng dụng AI 2026, NATIF; vjst.vn.</t>
        </r>
      </text>
    </comment>
  </commentList>
</comments>
</file>

<file path=xl/sharedStrings.xml><?xml version="1.0" encoding="utf-8"?>
<sst xmlns="http://schemas.openxmlformats.org/spreadsheetml/2006/main" count="220" uniqueCount="179">
  <si>
    <t xml:space="preserve">Dự toán nhiệm vụ tài trợ NATIF: phần xin ngân sách và phần đối ứng</t>
  </si>
  <si>
    <t xml:space="preserve">Fundraising.vn, mẫu miễn phí, fundraising.vn/mau. Áp dụng cho Kế hoạch tài trợ nhiệm vụ đổi mới công nghệ ứng dụng AI năm 2026 của Quỹ NATIF.</t>
  </si>
  <si>
    <t xml:space="preserve">Dùng để làm gì</t>
  </si>
  <si>
    <t xml:space="preserve">Trước khi viết Thuyết minh nhiệm vụ (Mẫu I.2) và Phụ lục dự toán, bạn cần trả lời ba câu: dự án có đủ điều kiện không, tổng kinh phí bao nhiêu và chia thế nào giữa phần xin Quỹ với phần doanh nghiệp tự đối ứng, và 12 tháng làm gì, ra kết quả gì. File này là bảng nháp để tính ba việc đó. Nó không thay thế mẫu biểu chính thức của NATIF.</t>
  </si>
  <si>
    <t xml:space="preserve">Cách dùng</t>
  </si>
  <si>
    <t xml:space="preserve">1. Sheet «Tự kiểm tra»: chọn Có / Chưa cho từng điều kiện. Sheet tự báo còn bao nhiêu điều kiện chưa đạt và gợi ý việc cần làm.</t>
  </si>
  <si>
    <t xml:space="preserve">2. Sheet «Dự toán»: nhập số tiền vào ô vàng của từng khoản chi, tách cột «Xin NATIF» và cột «Đối ứng». Khối kiểm tra ở đầu sheet tự báo nếu phần xin vượt 50% tổng kinh phí, vượt 3 tỷ đồng, hoặc nếu đối ứng bằng tiền chưa đủ 50%.</t>
  </si>
  <si>
    <t xml:space="preserve">3. Cột «Gợi ý nguồn» cho biết khoản nào thường hợp lý để xin ngân sách, khoản nào nên để vào đối ứng. Nếu bạn đặt tiền xin NATIF vào khoản được gợi ý «Đối ứng», cột Cảnh báo sẽ nhắc.</t>
  </si>
  <si>
    <t xml:space="preserve">4. Sheet «Kế hoạch 12 tháng»: các mốc điền sẵn là ví dụ cho một dự án AI điển hình. Sửa theo dự án của bạn; thanh tiến độ tự tô màu theo tháng bắt đầu và kết thúc.</t>
  </si>
  <si>
    <t xml:space="preserve">Quy ước màu</t>
  </si>
  <si>
    <t xml:space="preserve">Ô màu vàng nhạt: ô bạn nhập hoặc chọn.</t>
  </si>
  <si>
    <t xml:space="preserve">Ô màu xanh: điều kiện đạt.</t>
  </si>
  <si>
    <t xml:space="preserve">Ô màu đỏ nhạt: cần xem lại trước khi nộp.</t>
  </si>
  <si>
    <t xml:space="preserve">Ví dụ</t>
  </si>
  <si>
    <t xml:space="preserve">Dự án tổng kinh phí 4 tỷ đồng: tối đa xin NATIF 2 tỷ (50%), doanh nghiệp đối ứng 2 tỷ bằng tiền. Dự án tổng 8 tỷ: vẫn chỉ xin tối đa 3 tỷ, đối ứng 5 tỷ. Muốn xin đủ 3 tỷ thì tổng kinh phí phải từ 6 tỷ đồng trở lên.</t>
  </si>
  <si>
    <t xml:space="preserve">Lưu ý</t>
  </si>
  <si>
    <t xml:space="preserve">Các mức 50% và 3 tỷ đồng lấy theo Kế hoạch tài trợ AI 2026 do NATIF công bố (đợt hạn 17h00 ngày 10/10/2026). Đợt sau có thể khác: hãy sửa hai ô tham số ở sheet «Dự toán» khi có thông báo mới.</t>
  </si>
  <si>
    <t xml:space="preserve">Nội dung chi theo khoản 1 và khoản 4 Điều 6 Nghị định 265/2025/NĐ-CP. Nội dung xin ngân sách không được trùng với phần doanh nghiệp tự chi hoặc đã tính khấu trừ thuế (Điều 9 Nghị định 268/2025/NĐ-CP).</t>
  </si>
  <si>
    <t xml:space="preserve">Đây không phải tư vấn pháp lý hay tài chính. Trước khi nộp, đối chiếu với văn bản gốc trên natif.gov.vn và hỏi trước Quỹ qua khaosat.natif.gov.vn nếu chưa chắc.</t>
  </si>
  <si>
    <t xml:space="preserve">Nguồn: natif.gov.vn; Tạp chí Khoa học và Công nghệ Việt Nam (vjst.vn); Nghị định 265/2025/NĐ-CP và 268/2025/NĐ-CP. Kiểm chứng ngày 05/10/2026.</t>
  </si>
  <si>
    <t xml:space="preserve">Tự kiểm tra điều kiện tham gia</t>
  </si>
  <si>
    <t xml:space="preserve">Chọn ở cột D. Ô kết luận bên dưới tự tính.</t>
  </si>
  <si>
    <t xml:space="preserve">#</t>
  </si>
  <si>
    <t xml:space="preserve">Điều kiện</t>
  </si>
  <si>
    <t xml:space="preserve">Trả lời</t>
  </si>
  <si>
    <t xml:space="preserve">Nếu chưa thì làm gì</t>
  </si>
  <si>
    <t xml:space="preserve">Công ty đã có tư cách pháp nhân, ngành nghề kinh doanh phù hợp với nội dung nhiệm vụ?</t>
  </si>
  <si>
    <t xml:space="preserve">Chưa</t>
  </si>
  <si>
    <t xml:space="preserve">Hoàn tất đăng ký doanh nghiệp hoặc bổ sung ngành nghề trước khi nộp; nếu chưa kịp, đi theo cách làm đối tác công nghệ cho một doanh nghiệp chủ trì.</t>
  </si>
  <si>
    <t xml:space="preserve">Có bài toán AI cụ thể của một doanh nghiệp, đo được bằng năng suất, chất lượng, chi phí hoặc doanh thu?</t>
  </si>
  <si>
    <t xml:space="preserve">Viết lại bài toán thành một câu có số đo hiện tại và mục tiêu sau 12 tháng. Dự án xuất phát từ công nghệ có sẵn thay vì bài toán thường bị đánh giá thấp.</t>
  </si>
  <si>
    <t xml:space="preserve">Nói rõ được dữ liệu lấy từ đâu, có quyền sử dụng, chất lượng ra sao, kế hoạch chuẩn bị thế nào?</t>
  </si>
  <si>
    <t xml:space="preserve">Lập bảng nguồn dữ liệu: chủ sở hữu, khối lượng, định dạng, quyền sử dụng (văn bản đồng ý), việc cần làm sạch hoặc gán nhãn.</t>
  </si>
  <si>
    <t xml:space="preserve">Nhiệm vụ thuộc ít nhất một trong ba hướng đổi mới công nghệ (thay thế công nghệ nhập khẩu, làm chủ hoặc nội địa hoá công nghệ, có hợp đồng chuyển giao công nghệ)?</t>
  </si>
  <si>
    <t xml:space="preserve">Chọn một hướng và chứng minh bằng so sánh với công nghệ đang dùng. Dự án chỉ cài đặt phần mềm có sẵn khó được xem là nhiệm vụ đổi mới công nghệ.</t>
  </si>
  <si>
    <t xml:space="preserve">Đơn vị chủ trì đối ứng được tối thiểu 50% tổng kinh phí bằng tiền và có giấy tờ chứng minh?</t>
  </si>
  <si>
    <t xml:space="preserve">Chuẩn bị minh chứng: báo cáo tài chính, sao kê, cam kết góp vốn của nhà đầu tư, hợp đồng với khách hàng. Dùng sheet «Dự toán» để biết cần bao nhiêu.</t>
  </si>
  <si>
    <t xml:space="preserve">Dự án hoàn thành và đưa MVP vào vận hành trong tối đa 12 tháng?</t>
  </si>
  <si>
    <t xml:space="preserve">Cắt phạm vi cho vừa 12 tháng; phần mở rộng ghi thành kế hoạch nhân rộng sau nhiệm vụ.</t>
  </si>
  <si>
    <t xml:space="preserve">Không còn khoản kinh phí ngân sách nào chưa quyết toán hoặc chưa hoàn trả?</t>
  </si>
  <si>
    <t xml:space="preserve">Quyết toán hoặc hoàn trả xong trước khi nộp; đây là điều kiện loại trừ.</t>
  </si>
  <si>
    <t xml:space="preserve">Không bị đình chỉ nhiệm vụ khoa học công nghệ trong 01 năm gần nhất, không bị đình chỉ hoạt động hay bị khởi tố?</t>
  </si>
  <si>
    <t xml:space="preserve">Nếu vướng, tạm dừng việc đứng tên chủ trì; có thể tham gia ở vai đối tác nếu đơn vị chủ trì chấp nhận.</t>
  </si>
  <si>
    <t xml:space="preserve">Đã có (hoặc sắp có) hợp đồng, cam kết với đơn vị công nghệ AI, viện hoặc trường nếu không tự phát triển?</t>
  </si>
  <si>
    <t xml:space="preserve">Ký biên bản ghi nhớ hoặc thư cam kết với đối tác, nêu rõ phần việc và cách chia sở hữu trí tuệ (lõi AI thuộc bên phát triển, phần tích hợp và dữ liệu thuộc doanh nghiệp được tài trợ).</t>
  </si>
  <si>
    <t xml:space="preserve">Số điều kiện đạt</t>
  </si>
  <si>
    <t xml:space="preserve">Kết luận</t>
  </si>
  <si>
    <t xml:space="preserve">Dự toán nhiệm vụ: phần xin NATIF và phần đối ứng</t>
  </si>
  <si>
    <t xml:space="preserve">Nhập số tiền (VNĐ) vào ô vàng ở bảng chi tiết. Khối kiểm tra tự tính.</t>
  </si>
  <si>
    <t xml:space="preserve">Tên nhiệm vụ</t>
  </si>
  <si>
    <t xml:space="preserve">Đơn vị chủ trì</t>
  </si>
  <si>
    <t xml:space="preserve">Đơn vị phát triển giải pháp AI (nếu có)</t>
  </si>
  <si>
    <t xml:space="preserve">Tham số của đợt</t>
  </si>
  <si>
    <t xml:space="preserve">Tỷ lệ tối đa Quỹ tài trợ / tổng kinh phí</t>
  </si>
  <si>
    <t xml:space="preserve">Theo Kế hoạch tài trợ AI 2026 của NATIF; sửa khi có đợt mới.</t>
  </si>
  <si>
    <t xml:space="preserve">Mức tài trợ tối đa mỗi nhiệm vụ (VNĐ)</t>
  </si>
  <si>
    <t xml:space="preserve">Tỷ lệ đối ứng tối thiểu bằng tiền / tổng kinh phí</t>
  </si>
  <si>
    <t xml:space="preserve">Kiểm tra cơ cấu kinh phí</t>
  </si>
  <si>
    <t xml:space="preserve">Kết quả kiểm tra</t>
  </si>
  <si>
    <t xml:space="preserve">Tổng kinh phí nhiệm vụ</t>
  </si>
  <si>
    <t xml:space="preserve">Phần xin NATIF</t>
  </si>
  <si>
    <t xml:space="preserve">Phần đối ứng</t>
  </si>
  <si>
    <t xml:space="preserve">Trong đó đối ứng bằng tiền</t>
  </si>
  <si>
    <t xml:space="preserve">Mức tối đa có thể xin với tổng kinh phí này</t>
  </si>
  <si>
    <t xml:space="preserve">Mã</t>
  </si>
  <si>
    <t xml:space="preserve">Nội dung chi</t>
  </si>
  <si>
    <t xml:space="preserve">Ví dụ trong dự án AI</t>
  </si>
  <si>
    <t xml:space="preserve">Gợi ý nguồn</t>
  </si>
  <si>
    <t xml:space="preserve">Xin NATIF (VNĐ)</t>
  </si>
  <si>
    <t xml:space="preserve">Đối ứng (VNĐ)</t>
  </si>
  <si>
    <t xml:space="preserve">Tổng (VNĐ)</t>
  </si>
  <si>
    <t xml:space="preserve">Đối ứng là</t>
  </si>
  <si>
    <t xml:space="preserve">Cảnh báo</t>
  </si>
  <si>
    <t xml:space="preserve">Ghi chú của bạn</t>
  </si>
  <si>
    <t xml:space="preserve">Khoản 1 Điều 6 NĐ 265: áp dụng cho mọi nhiệm vụ</t>
  </si>
  <si>
    <t xml:space="preserve">K1-01</t>
  </si>
  <si>
    <t xml:space="preserve">Thuê chuyên gia, kỹ sư trong và ngoài nước (phát sinh mới cho nhiệm vụ)</t>
  </si>
  <si>
    <t xml:space="preserve">Thuê kỹ sư AI huấn luyện, tinh chỉnh mô hình; chuyên gia tư vấn bài toán</t>
  </si>
  <si>
    <t xml:space="preserve">NSNN</t>
  </si>
  <si>
    <t xml:space="preserve">Tiền</t>
  </si>
  <si>
    <t xml:space="preserve">K1-02</t>
  </si>
  <si>
    <t xml:space="preserve">Thù lao, tiền công nhân sự nội bộ đã có sẵn tham gia nhiệm vụ</t>
  </si>
  <si>
    <t xml:space="preserve">Lương đội kỹ thuật, vận hành hiện có của doanh nghiệp</t>
  </si>
  <si>
    <t xml:space="preserve">Đối ứng</t>
  </si>
  <si>
    <t xml:space="preserve">K1-03</t>
  </si>
  <si>
    <t xml:space="preserve">Mua dữ liệu, mẫu vật, tài liệu, quyền truy cập cơ sở dữ liệu</t>
  </si>
  <si>
    <t xml:space="preserve">Tập dữ liệu gán nhãn, dịch vụ gán nhãn, API bên thứ ba</t>
  </si>
  <si>
    <t xml:space="preserve">K1-04</t>
  </si>
  <si>
    <t xml:space="preserve">Thuê, mua, sửa chữa thiết bị phục vụ trực tiếp nhiệm vụ</t>
  </si>
  <si>
    <t xml:space="preserve">Thuê GPU, điện toán đám mây trong thời gian huấn luyện, thử nghiệm</t>
  </si>
  <si>
    <t xml:space="preserve">K1-05</t>
  </si>
  <si>
    <t xml:space="preserve">Hội nghị, hội thảo, công tác phí, hợp tác quốc tế phục vụ nhiệm vụ</t>
  </si>
  <si>
    <t xml:space="preserve">Hội thảo nghiệm thu, đi khảo sát nhà máy, chi nhánh</t>
  </si>
  <si>
    <t xml:space="preserve">Tuỳ</t>
  </si>
  <si>
    <t xml:space="preserve">K1-06</t>
  </si>
  <si>
    <t xml:space="preserve">Dịch vụ thuê ngoài, điều tra khảo sát, văn phòng phẩm, công bố</t>
  </si>
  <si>
    <t xml:space="preserve">Khảo sát người dùng, thuê phát triển giao diện tích hợp</t>
  </si>
  <si>
    <t xml:space="preserve">K1-07</t>
  </si>
  <si>
    <t xml:space="preserve">Quản lý chung nhiệm vụ, tự đánh giá, tư vấn đăng ký bảo hộ SHTT kết quả</t>
  </si>
  <si>
    <t xml:space="preserve">Chi phí điều phối, báo cáo, tự đánh giá giữa kỳ</t>
  </si>
  <si>
    <t xml:space="preserve">Khoản 4 Điều 6 NĐ 265: đặc thù nhiệm vụ đổi mới công nghệ</t>
  </si>
  <si>
    <t xml:space="preserve">K4-01</t>
  </si>
  <si>
    <t xml:space="preserve">Phí nhận chuyển giao công nghệ, mua bí quyết, tài liệu thiết kế, phần mềm</t>
  </si>
  <si>
    <t xml:space="preserve">Phí license mô hình, bí quyết từ đơn vị phát triển giải pháp</t>
  </si>
  <si>
    <t xml:space="preserve">K4-02</t>
  </si>
  <si>
    <t xml:space="preserve">Thuê, mua thiết bị kiểm tra, đo lường khi nâng cấp, hoàn thiện quy trình</t>
  </si>
  <si>
    <t xml:space="preserve">Cảm biến, camera đo lường dùng để thu dữ liệu và đánh giá</t>
  </si>
  <si>
    <t xml:space="preserve">K4-03</t>
  </si>
  <si>
    <t xml:space="preserve">Nguyên liệu, vật liệu sản xuất thử nghiệm để hiệu chỉnh quy trình</t>
  </si>
  <si>
    <t xml:space="preserve">Vật tư chạy thử dây chuyền khi đưa mô hình vào vận hành</t>
  </si>
  <si>
    <t xml:space="preserve">K4-04</t>
  </si>
  <si>
    <t xml:space="preserve">Thuê chuyên gia tư vấn chuyển giao công nghệ, pháp lý, tiêu chuẩn, SHTT</t>
  </si>
  <si>
    <t xml:space="preserve">Tư vấn hợp đồng chuyển giao, chia quyền sở hữu trí tuệ</t>
  </si>
  <si>
    <t xml:space="preserve">K4-05</t>
  </si>
  <si>
    <t xml:space="preserve">Đào tạo, bồi dưỡng vận hành, làm chủ công nghệ mới</t>
  </si>
  <si>
    <t xml:space="preserve">Đào tạo kỹ sư của doanh nghiệp vận hành, bảo trì mô hình</t>
  </si>
  <si>
    <t xml:space="preserve">K4-06</t>
  </si>
  <si>
    <t xml:space="preserve">Thử nghiệm, kiểm định, đánh giá, chứng nhận chất lượng sản phẩm mới</t>
  </si>
  <si>
    <t xml:space="preserve">Kiểm thử độ chính xác, đánh giá độc lập đầu ra mô hình</t>
  </si>
  <si>
    <t xml:space="preserve">Thường không nên xin ngân sách: để vào đối ứng hoặc chi phí được trừ khi tính thuế</t>
  </si>
  <si>
    <t xml:space="preserve">DU-01</t>
  </si>
  <si>
    <t xml:space="preserve">Hạ tầng, phần mềm nền doanh nghiệp đã đầu tư từ trước</t>
  </si>
  <si>
    <t xml:space="preserve">Máy chủ, ERP, phần mềm đang khai thác sẵn</t>
  </si>
  <si>
    <t xml:space="preserve">DU-02</t>
  </si>
  <si>
    <t xml:space="preserve">Chi phí quản lý, vận hành chung không gắn trực tiếp nhiệm vụ</t>
  </si>
  <si>
    <t xml:space="preserve">Thuê văn phòng, điện nước, hành chính chung</t>
  </si>
  <si>
    <t xml:space="preserve">DU-03</t>
  </si>
  <si>
    <t xml:space="preserve">R&amp;D nội bộ làm song song, ngoài phạm vi nhiệm vụ</t>
  </si>
  <si>
    <t xml:space="preserve">Phát triển tính năng khác của sản phẩm</t>
  </si>
  <si>
    <t xml:space="preserve">KH-01</t>
  </si>
  <si>
    <t xml:space="preserve">Khoản khác (ghi rõ)</t>
  </si>
  <si>
    <t xml:space="preserve">Tổng cộng</t>
  </si>
  <si>
    <t xml:space="preserve">Gợi ý nguồn dựa trên hướng dẫn kê khai NATIF trình bày tại hội thảo ngày 29/09/2026 và khoản 1, 4 Điều 6 NĐ 265/2025/NĐ-CP; không phải quy định bắt buộc. Thêm dòng: chèn trong vùng bảng để các tổng tự cập nhật.</t>
  </si>
  <si>
    <t xml:space="preserve">Kế hoạch 12 tháng và kết quả đầu ra</t>
  </si>
  <si>
    <t xml:space="preserve">Các dòng điền sẵn là VÍ DỤ cho một dự án AI điển hình. Sửa theo dự án của bạn. Hội đồng ưu tiên kết quả đo được và MVP vận hành được trong thời gian nhiệm vụ.</t>
  </si>
  <si>
    <t xml:space="preserve">Mốc công việc</t>
  </si>
  <si>
    <t xml:space="preserve">Tháng bắt đầu</t>
  </si>
  <si>
    <t xml:space="preserve">Tháng kết thúc</t>
  </si>
  <si>
    <t xml:space="preserve">Kết quả đầu ra (sản phẩm bàn giao)</t>
  </si>
  <si>
    <t xml:space="preserve">Chỉ số đo và mục tiêu</t>
  </si>
  <si>
    <t xml:space="preserve">Bên thực hiện</t>
  </si>
  <si>
    <t xml:space="preserve">T1</t>
  </si>
  <si>
    <t xml:space="preserve">T2</t>
  </si>
  <si>
    <t xml:space="preserve">T3</t>
  </si>
  <si>
    <t xml:space="preserve">T4</t>
  </si>
  <si>
    <t xml:space="preserve">T5</t>
  </si>
  <si>
    <t xml:space="preserve">T6</t>
  </si>
  <si>
    <t xml:space="preserve">T7</t>
  </si>
  <si>
    <t xml:space="preserve">T8</t>
  </si>
  <si>
    <t xml:space="preserve">T9</t>
  </si>
  <si>
    <t xml:space="preserve">T10</t>
  </si>
  <si>
    <t xml:space="preserve">T11</t>
  </si>
  <si>
    <t xml:space="preserve">T12</t>
  </si>
  <si>
    <t xml:space="preserve">Khảo sát bài toán, chốt chỉ số gốc</t>
  </si>
  <si>
    <t xml:space="preserve">Báo cáo hiện trạng, đặc tả bài toán</t>
  </si>
  <si>
    <t xml:space="preserve">Chỉ số gốc được hai bên ký xác nhận</t>
  </si>
  <si>
    <t xml:space="preserve">Hai bên</t>
  </si>
  <si>
    <t xml:space="preserve">Thu thập, làm sạch, gán nhãn dữ liệu</t>
  </si>
  <si>
    <t xml:space="preserve">Bộ dữ liệu huấn luyện và kiểm thử</t>
  </si>
  <si>
    <t xml:space="preserve">Số mẫu, tỷ lệ gán nhãn đạt kiểm tra</t>
  </si>
  <si>
    <t xml:space="preserve">Doanh nghiệp + đối tác AI</t>
  </si>
  <si>
    <t xml:space="preserve">Thử nghiệm khái niệm (PoC)</t>
  </si>
  <si>
    <t xml:space="preserve">Mô hình thử nghiệm, báo cáo đánh giá</t>
  </si>
  <si>
    <t xml:space="preserve">Độ chính xác trên tập kiểm thử ≥ mục tiêu</t>
  </si>
  <si>
    <t xml:space="preserve">Đối tác AI</t>
  </si>
  <si>
    <t xml:space="preserve">Phát triển MVP và tích hợp vào quy trình</t>
  </si>
  <si>
    <t xml:space="preserve">Ứng dụng tích hợp, tài liệu kỹ thuật</t>
  </si>
  <si>
    <t xml:space="preserve">Chạy trên dữ liệu thật tại 1 dây chuyền / chi nhánh</t>
  </si>
  <si>
    <t xml:space="preserve">Chạy thử thực tế, hiệu chỉnh</t>
  </si>
  <si>
    <t xml:space="preserve">Nhật ký vận hành, bản hiệu chỉnh mô hình</t>
  </si>
  <si>
    <t xml:space="preserve">Thời gian xử lý, tỷ lệ lỗi so với chỉ số gốc</t>
  </si>
  <si>
    <t xml:space="preserve">Kiểm định, đánh giá hiệu quả</t>
  </si>
  <si>
    <t xml:space="preserve">Biên bản kiểm định, báo cáo hiệu quả</t>
  </si>
  <si>
    <t xml:space="preserve">Năng suất / chi phí / doanh thu thay đổi bao nhiêu %</t>
  </si>
  <si>
    <t xml:space="preserve">Đơn vị kiểm định</t>
  </si>
  <si>
    <t xml:space="preserve">Chuyển giao, đào tạo, nghiệm thu</t>
  </si>
  <si>
    <t xml:space="preserve">Mã nguồn phần tích hợp, tài liệu, chứng nhận đào tạo</t>
  </si>
  <si>
    <t xml:space="preserve">Số kỹ sư doanh nghiệp vận hành được độc lập</t>
  </si>
  <si>
    <t xml:space="preserve">Tháng kết thúc muộn nhất</t>
  </si>
</sst>
</file>

<file path=xl/styles.xml><?xml version="1.0" encoding="utf-8"?>
<styleSheet xmlns="http://schemas.openxmlformats.org/spreadsheetml/2006/main">
  <numFmts count="4">
    <numFmt numFmtId="164" formatCode="General"/>
    <numFmt numFmtId="165" formatCode="0%"/>
    <numFmt numFmtId="166" formatCode="#,##0;\(#,##0\);\-"/>
    <numFmt numFmtId="167" formatCode="0.0%"/>
  </numFmts>
  <fonts count="15">
    <font>
      <sz val="11"/>
      <color theme="1"/>
      <name val="Calibri"/>
      <family val="2"/>
      <charset val="1"/>
    </font>
    <font>
      <sz val="10"/>
      <name val="Arial"/>
      <family val="0"/>
    </font>
    <font>
      <sz val="10"/>
      <name val="Arial"/>
      <family val="0"/>
    </font>
    <font>
      <sz val="10"/>
      <name val="Arial"/>
      <family val="0"/>
    </font>
    <font>
      <b val="true"/>
      <sz val="16"/>
      <color rgb="FF0E2A44"/>
      <name val="Arial"/>
      <family val="0"/>
      <charset val="1"/>
    </font>
    <font>
      <sz val="9"/>
      <color rgb="FF5C6670"/>
      <name val="Arial"/>
      <family val="0"/>
      <charset val="1"/>
    </font>
    <font>
      <sz val="10"/>
      <color rgb="FF14181C"/>
      <name val="Arial"/>
      <family val="0"/>
      <charset val="1"/>
    </font>
    <font>
      <b val="true"/>
      <sz val="10"/>
      <color rgb="FF14181C"/>
      <name val="Arial"/>
      <family val="0"/>
      <charset val="1"/>
    </font>
    <font>
      <b val="true"/>
      <sz val="11"/>
      <color rgb="FFFFFFFF"/>
      <name val="Arial"/>
      <family val="0"/>
      <charset val="1"/>
    </font>
    <font>
      <b val="true"/>
      <sz val="11"/>
      <color rgb="FF0E2A44"/>
      <name val="Arial"/>
      <family val="0"/>
      <charset val="1"/>
    </font>
    <font>
      <sz val="10"/>
      <color rgb="FF0000FF"/>
      <name val="Arial"/>
      <family val="0"/>
      <charset val="1"/>
    </font>
    <font>
      <b val="true"/>
      <sz val="10"/>
      <color rgb="FF0E2A44"/>
      <name val="Arial"/>
      <family val="0"/>
      <charset val="1"/>
    </font>
    <font>
      <sz val="10"/>
      <color rgb="FFB42318"/>
      <name val="Arial"/>
      <family val="0"/>
      <charset val="1"/>
    </font>
    <font>
      <sz val="10"/>
      <name val="Arial"/>
      <family val="2"/>
    </font>
    <font>
      <b val="true"/>
      <sz val="10"/>
      <color rgb="FFFFFFFF"/>
      <name val="Arial"/>
      <family val="0"/>
      <charset val="1"/>
    </font>
  </fonts>
  <fills count="7">
    <fill>
      <patternFill patternType="none"/>
    </fill>
    <fill>
      <patternFill patternType="gray125"/>
    </fill>
    <fill>
      <patternFill patternType="solid">
        <fgColor rgb="FFFFF7E0"/>
        <bgColor rgb="FFFFFFFF"/>
      </patternFill>
    </fill>
    <fill>
      <patternFill patternType="solid">
        <fgColor rgb="FFE3F4E8"/>
        <bgColor rgb="FFEEF2F6"/>
      </patternFill>
    </fill>
    <fill>
      <patternFill patternType="solid">
        <fgColor rgb="FFFDE2E1"/>
        <bgColor rgb="FFFFF7E0"/>
      </patternFill>
    </fill>
    <fill>
      <patternFill patternType="solid">
        <fgColor rgb="FF123B5D"/>
        <bgColor rgb="FF0E2A44"/>
      </patternFill>
    </fill>
    <fill>
      <patternFill patternType="solid">
        <fgColor rgb="FFEEF2F6"/>
        <bgColor rgb="FFE3F4E8"/>
      </patternFill>
    </fill>
  </fills>
  <borders count="2">
    <border diagonalUp="false" diagonalDown="false">
      <left/>
      <right/>
      <top/>
      <bottom/>
      <diagonal/>
    </border>
    <border diagonalUp="false" diagonalDown="false">
      <left style="thin">
        <color rgb="FFD5DBE1"/>
      </left>
      <right style="thin">
        <color rgb="FFD5DBE1"/>
      </right>
      <top style="thin">
        <color rgb="FFD5DBE1"/>
      </top>
      <bottom style="thin">
        <color rgb="FFD5DBE1"/>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3">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top" textRotation="0" wrapText="tru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6" fillId="2" borderId="0" xfId="0" applyFont="true" applyBorder="false" applyAlignment="true" applyProtection="false">
      <alignment horizontal="general" vertical="top" textRotation="0" wrapText="true" indent="0" shrinkToFit="false"/>
      <protection locked="true" hidden="false"/>
    </xf>
    <xf numFmtId="164" fontId="6" fillId="3" borderId="0" xfId="0" applyFont="true" applyBorder="false" applyAlignment="true" applyProtection="false">
      <alignment horizontal="general" vertical="top" textRotation="0" wrapText="true" indent="0" shrinkToFit="false"/>
      <protection locked="true" hidden="false"/>
    </xf>
    <xf numFmtId="164" fontId="6" fillId="4" borderId="0" xfId="0" applyFont="true" applyBorder="false" applyAlignment="true" applyProtection="false">
      <alignment horizontal="general" vertical="top" textRotation="0" wrapText="tru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8" fillId="5" borderId="1" xfId="0" applyFont="true" applyBorder="true" applyAlignment="true" applyProtection="false">
      <alignment horizontal="general" vertical="top" textRotation="0" wrapText="true" indent="0" shrinkToFit="false"/>
      <protection locked="true" hidden="false"/>
    </xf>
    <xf numFmtId="164" fontId="6" fillId="0" borderId="1" xfId="0" applyFont="true" applyBorder="true" applyAlignment="true" applyProtection="false">
      <alignment horizontal="general" vertical="top" textRotation="0" wrapText="true" indent="0" shrinkToFit="false"/>
      <protection locked="true" hidden="false"/>
    </xf>
    <xf numFmtId="164" fontId="6" fillId="2" borderId="1" xfId="0" applyFont="true" applyBorder="true" applyAlignment="true" applyProtection="false">
      <alignment horizontal="general" vertical="top" textRotation="0" wrapText="tru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true" applyAlignment="false" applyProtection="false">
      <alignment horizontal="general" vertical="bottom" textRotation="0" wrapText="false" indent="0" shrinkToFit="false"/>
      <protection locked="true" hidden="false"/>
    </xf>
    <xf numFmtId="164" fontId="6" fillId="2" borderId="1" xfId="0" applyFont="true" applyBorder="true" applyAlignment="false" applyProtection="false">
      <alignment horizontal="general" vertical="bottom"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5" fontId="10" fillId="2" borderId="1" xfId="0" applyFont="true" applyBorder="true" applyAlignment="false" applyProtection="false">
      <alignment horizontal="general" vertical="bottom" textRotation="0" wrapText="false" indent="0" shrinkToFit="false"/>
      <protection locked="true" hidden="false"/>
    </xf>
    <xf numFmtId="166" fontId="10" fillId="2" borderId="1" xfId="0" applyFont="true" applyBorder="true" applyAlignment="false" applyProtection="false">
      <alignment horizontal="general" vertical="bottom" textRotation="0" wrapText="false" indent="0" shrinkToFit="false"/>
      <protection locked="true" hidden="false"/>
    </xf>
    <xf numFmtId="166" fontId="7" fillId="0" borderId="1" xfId="0" applyFont="true" applyBorder="true" applyAlignment="false" applyProtection="false">
      <alignment horizontal="general" vertical="bottom" textRotation="0" wrapText="false" indent="0" shrinkToFit="false"/>
      <protection locked="true" hidden="false"/>
    </xf>
    <xf numFmtId="164" fontId="6" fillId="0" borderId="0" xfId="0" applyFont="true" applyBorder="true" applyAlignment="false" applyProtection="false">
      <alignment horizontal="general" vertical="bottom" textRotation="0" wrapText="false" indent="0" shrinkToFit="false"/>
      <protection locked="true" hidden="false"/>
    </xf>
    <xf numFmtId="167" fontId="6" fillId="0" borderId="1" xfId="0" applyFont="true" applyBorder="true" applyAlignment="false" applyProtection="false">
      <alignment horizontal="general" vertical="bottom" textRotation="0" wrapText="false" indent="0" shrinkToFit="false"/>
      <protection locked="true" hidden="false"/>
    </xf>
    <xf numFmtId="164" fontId="11" fillId="6" borderId="1" xfId="0" applyFont="true" applyBorder="true" applyAlignment="false" applyProtection="false">
      <alignment horizontal="general" vertical="bottom" textRotation="0" wrapText="false" indent="0" shrinkToFit="false"/>
      <protection locked="true" hidden="false"/>
    </xf>
    <xf numFmtId="164" fontId="0" fillId="6" borderId="1" xfId="0" applyFont="false" applyBorder="true" applyAlignment="false" applyProtection="false">
      <alignment horizontal="general" vertical="bottom" textRotation="0" wrapText="false" indent="0" shrinkToFit="false"/>
      <protection locked="true" hidden="false"/>
    </xf>
    <xf numFmtId="166" fontId="6" fillId="0" borderId="1" xfId="0" applyFont="true" applyBorder="true" applyAlignment="false" applyProtection="false">
      <alignment horizontal="general" vertical="bottom" textRotation="0" wrapText="false" indent="0" shrinkToFit="false"/>
      <protection locked="true" hidden="false"/>
    </xf>
    <xf numFmtId="164" fontId="12" fillId="0" borderId="1" xfId="0" applyFont="true" applyBorder="true" applyAlignment="true" applyProtection="false">
      <alignment horizontal="general" vertical="top" textRotation="0" wrapText="true" indent="0" shrinkToFit="false"/>
      <protection locked="true" hidden="false"/>
    </xf>
    <xf numFmtId="164" fontId="0" fillId="2" borderId="1" xfId="0" applyFont="false" applyBorder="true" applyAlignment="true" applyProtection="false">
      <alignment horizontal="general" vertical="top" textRotation="0" wrapText="true" indent="0" shrinkToFit="false"/>
      <protection locked="true" hidden="false"/>
    </xf>
    <xf numFmtId="164" fontId="5" fillId="0" borderId="0" xfId="0" applyFont="true" applyBorder="true" applyAlignment="true" applyProtection="false">
      <alignment horizontal="general" vertical="top" textRotation="0" wrapText="true" indent="0" shrinkToFit="false"/>
      <protection locked="true" hidden="false"/>
    </xf>
    <xf numFmtId="164" fontId="14" fillId="5" borderId="1" xfId="0" applyFont="true" applyBorder="true" applyAlignment="true" applyProtection="false">
      <alignment horizontal="general" vertical="center" textRotation="0" wrapText="true" indent="0" shrinkToFit="false"/>
      <protection locked="true" hidden="false"/>
    </xf>
    <xf numFmtId="164" fontId="14" fillId="5" borderId="1" xfId="0" applyFont="true" applyBorder="true" applyAlignment="true" applyProtection="false">
      <alignment horizontal="center" vertical="center" textRotation="0" wrapText="true" indent="0" shrinkToFit="false"/>
      <protection locked="true" hidden="false"/>
    </xf>
    <xf numFmtId="164" fontId="10" fillId="2" borderId="1" xfId="0" applyFont="true" applyBorder="true" applyAlignment="true" applyProtection="false">
      <alignment horizontal="general" vertical="top" textRotation="0" wrapText="tru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3">
    <dxf>
      <fill>
        <patternFill>
          <bgColor rgb="FFE3F4E8"/>
        </patternFill>
      </fill>
    </dxf>
    <dxf>
      <fill>
        <patternFill>
          <bgColor rgb="FFFDE2E1"/>
        </patternFill>
      </fill>
    </dxf>
    <dxf>
      <fill>
        <patternFill>
          <bgColor rgb="FF2F6FA3"/>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7E0"/>
      <rgbColor rgb="FFE3F4E8"/>
      <rgbColor rgb="FF660066"/>
      <rgbColor rgb="FFFF8080"/>
      <rgbColor rgb="FF2F6FA3"/>
      <rgbColor rgb="FFD5DBE1"/>
      <rgbColor rgb="FF000080"/>
      <rgbColor rgb="FFFF00FF"/>
      <rgbColor rgb="FFFFFF00"/>
      <rgbColor rgb="FF00FFFF"/>
      <rgbColor rgb="FF800080"/>
      <rgbColor rgb="FF800000"/>
      <rgbColor rgb="FF008080"/>
      <rgbColor rgb="FF0000FF"/>
      <rgbColor rgb="FF00CCFF"/>
      <rgbColor rgb="FFEEF2F6"/>
      <rgbColor rgb="FFCCFFCC"/>
      <rgbColor rgb="FFFFFF99"/>
      <rgbColor rgb="FF99CCFF"/>
      <rgbColor rgb="FFFF99CC"/>
      <rgbColor rgb="FFCC99FF"/>
      <rgbColor rgb="FFFDE2E1"/>
      <rgbColor rgb="FF3366FF"/>
      <rgbColor rgb="FF33CCCC"/>
      <rgbColor rgb="FF99CC00"/>
      <rgbColor rgb="FFFFCC00"/>
      <rgbColor rgb="FFFF9900"/>
      <rgbColor rgb="FFFF6600"/>
      <rgbColor rgb="FF5C6670"/>
      <rgbColor rgb="FF969696"/>
      <rgbColor rgb="FF123B5D"/>
      <rgbColor rgb="FF339966"/>
      <rgbColor rgb="FF14181C"/>
      <rgbColor rgb="FF333300"/>
      <rgbColor rgb="FFB42318"/>
      <rgbColor rgb="FF993366"/>
      <rgbColor rgb="FF333399"/>
      <rgbColor rgb="FF0E2A44"/>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3.xml.rels><?xml version="1.0" encoding="UTF-8"?>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1.v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23B5D"/>
    <pageSetUpPr fitToPage="true"/>
  </sheetPr>
  <dimension ref="B2:B26"/>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104"/>
  </cols>
  <sheetData>
    <row r="2" customFormat="false" ht="19.7" hidden="false" customHeight="false" outlineLevel="0" collapsed="false">
      <c r="B2" s="1" t="s">
        <v>0</v>
      </c>
    </row>
    <row r="3" customFormat="false" ht="22.35" hidden="false" customHeight="false" outlineLevel="0" collapsed="false">
      <c r="B3" s="2" t="s">
        <v>1</v>
      </c>
    </row>
    <row r="4" customFormat="false" ht="15" hidden="false" customHeight="false" outlineLevel="0" collapsed="false">
      <c r="B4" s="3"/>
    </row>
    <row r="5" customFormat="false" ht="15" hidden="false" customHeight="false" outlineLevel="0" collapsed="false">
      <c r="B5" s="4" t="s">
        <v>2</v>
      </c>
    </row>
    <row r="6" customFormat="false" ht="60" hidden="false" customHeight="true" outlineLevel="0" collapsed="false">
      <c r="B6" s="3" t="s">
        <v>3</v>
      </c>
    </row>
    <row r="7" customFormat="false" ht="15" hidden="false" customHeight="false" outlineLevel="0" collapsed="false">
      <c r="B7" s="3"/>
    </row>
    <row r="8" customFormat="false" ht="15" hidden="false" customHeight="false" outlineLevel="0" collapsed="false">
      <c r="B8" s="4" t="s">
        <v>4</v>
      </c>
    </row>
    <row r="9" customFormat="false" ht="30" hidden="false" customHeight="true" outlineLevel="0" collapsed="false">
      <c r="B9" s="3" t="s">
        <v>5</v>
      </c>
    </row>
    <row r="10" customFormat="false" ht="45" hidden="false" customHeight="true" outlineLevel="0" collapsed="false">
      <c r="B10" s="3" t="s">
        <v>6</v>
      </c>
    </row>
    <row r="11" customFormat="false" ht="30" hidden="false" customHeight="true" outlineLevel="0" collapsed="false">
      <c r="B11" s="3" t="s">
        <v>7</v>
      </c>
    </row>
    <row r="12" customFormat="false" ht="30" hidden="false" customHeight="true" outlineLevel="0" collapsed="false">
      <c r="B12" s="3" t="s">
        <v>8</v>
      </c>
    </row>
    <row r="13" customFormat="false" ht="15" hidden="false" customHeight="false" outlineLevel="0" collapsed="false">
      <c r="B13" s="3"/>
    </row>
    <row r="14" customFormat="false" ht="15" hidden="false" customHeight="false" outlineLevel="0" collapsed="false">
      <c r="B14" s="4" t="s">
        <v>9</v>
      </c>
    </row>
    <row r="15" customFormat="false" ht="15" hidden="false" customHeight="false" outlineLevel="0" collapsed="false">
      <c r="B15" s="5" t="s">
        <v>10</v>
      </c>
    </row>
    <row r="16" customFormat="false" ht="15" hidden="false" customHeight="false" outlineLevel="0" collapsed="false">
      <c r="B16" s="6" t="s">
        <v>11</v>
      </c>
    </row>
    <row r="17" customFormat="false" ht="15" hidden="false" customHeight="false" outlineLevel="0" collapsed="false">
      <c r="B17" s="7" t="s">
        <v>12</v>
      </c>
    </row>
    <row r="18" customFormat="false" ht="15" hidden="false" customHeight="false" outlineLevel="0" collapsed="false">
      <c r="B18" s="3"/>
    </row>
    <row r="19" customFormat="false" ht="15" hidden="false" customHeight="false" outlineLevel="0" collapsed="false">
      <c r="B19" s="4" t="s">
        <v>13</v>
      </c>
    </row>
    <row r="20" customFormat="false" ht="30" hidden="false" customHeight="true" outlineLevel="0" collapsed="false">
      <c r="B20" s="3" t="s">
        <v>14</v>
      </c>
    </row>
    <row r="21" customFormat="false" ht="15" hidden="false" customHeight="false" outlineLevel="0" collapsed="false">
      <c r="B21" s="3"/>
    </row>
    <row r="22" customFormat="false" ht="15" hidden="false" customHeight="false" outlineLevel="0" collapsed="false">
      <c r="B22" s="4" t="s">
        <v>15</v>
      </c>
    </row>
    <row r="23" customFormat="false" ht="30" hidden="false" customHeight="true" outlineLevel="0" collapsed="false">
      <c r="B23" s="3" t="s">
        <v>16</v>
      </c>
    </row>
    <row r="24" customFormat="false" ht="30" hidden="false" customHeight="true" outlineLevel="0" collapsed="false">
      <c r="B24" s="3" t="s">
        <v>17</v>
      </c>
    </row>
    <row r="25" customFormat="false" ht="30" hidden="false" customHeight="true" outlineLevel="0" collapsed="false">
      <c r="B25" s="3" t="s">
        <v>18</v>
      </c>
    </row>
    <row r="26" customFormat="false" ht="22.35" hidden="false" customHeight="false" outlineLevel="0" collapsed="false">
      <c r="B26" s="2" t="s">
        <v>19</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23B5D"/>
    <pageSetUpPr fitToPage="true"/>
  </sheetPr>
  <dimension ref="B2:E1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5" topLeftCell="B6" activePane="bottomRight" state="frozen"/>
      <selection pane="topLeft" activeCell="A1" activeCellId="0" sqref="A1"/>
      <selection pane="topRight" activeCell="B1" activeCellId="0" sqref="B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6"/>
    <col collapsed="false" customWidth="true" hidden="false" outlineLevel="0" max="3" min="3" style="0" width="62"/>
    <col collapsed="false" customWidth="true" hidden="false" outlineLevel="0" max="4" min="4" style="0" width="16"/>
    <col collapsed="false" customWidth="true" hidden="false" outlineLevel="0" max="5" min="5" style="0" width="58"/>
  </cols>
  <sheetData>
    <row r="2" customFormat="false" ht="19.7" hidden="false" customHeight="false" outlineLevel="0" collapsed="false">
      <c r="B2" s="8" t="s">
        <v>20</v>
      </c>
    </row>
    <row r="3" customFormat="false" ht="15" hidden="false" customHeight="false" outlineLevel="0" collapsed="false">
      <c r="B3" s="9" t="s">
        <v>21</v>
      </c>
    </row>
    <row r="5" customFormat="false" ht="15" hidden="false" customHeight="false" outlineLevel="0" collapsed="false">
      <c r="B5" s="10" t="s">
        <v>22</v>
      </c>
      <c r="C5" s="10" t="s">
        <v>23</v>
      </c>
      <c r="D5" s="10" t="s">
        <v>24</v>
      </c>
      <c r="E5" s="10" t="s">
        <v>25</v>
      </c>
    </row>
    <row r="6" customFormat="false" ht="48" hidden="false" customHeight="true" outlineLevel="0" collapsed="false">
      <c r="B6" s="11" t="n">
        <v>1</v>
      </c>
      <c r="C6" s="11" t="s">
        <v>26</v>
      </c>
      <c r="D6" s="12" t="s">
        <v>27</v>
      </c>
      <c r="E6" s="11" t="s">
        <v>28</v>
      </c>
    </row>
    <row r="7" customFormat="false" ht="48" hidden="false" customHeight="true" outlineLevel="0" collapsed="false">
      <c r="B7" s="11" t="n">
        <v>2</v>
      </c>
      <c r="C7" s="11" t="s">
        <v>29</v>
      </c>
      <c r="D7" s="12" t="s">
        <v>27</v>
      </c>
      <c r="E7" s="11" t="s">
        <v>30</v>
      </c>
    </row>
    <row r="8" customFormat="false" ht="48" hidden="false" customHeight="true" outlineLevel="0" collapsed="false">
      <c r="B8" s="11" t="n">
        <v>3</v>
      </c>
      <c r="C8" s="11" t="s">
        <v>31</v>
      </c>
      <c r="D8" s="12" t="s">
        <v>27</v>
      </c>
      <c r="E8" s="11" t="s">
        <v>32</v>
      </c>
    </row>
    <row r="9" customFormat="false" ht="48" hidden="false" customHeight="true" outlineLevel="0" collapsed="false">
      <c r="B9" s="11" t="n">
        <v>4</v>
      </c>
      <c r="C9" s="11" t="s">
        <v>33</v>
      </c>
      <c r="D9" s="12" t="s">
        <v>27</v>
      </c>
      <c r="E9" s="11" t="s">
        <v>34</v>
      </c>
    </row>
    <row r="10" customFormat="false" ht="48" hidden="false" customHeight="true" outlineLevel="0" collapsed="false">
      <c r="B10" s="11" t="n">
        <v>5</v>
      </c>
      <c r="C10" s="11" t="s">
        <v>35</v>
      </c>
      <c r="D10" s="12" t="s">
        <v>27</v>
      </c>
      <c r="E10" s="11" t="s">
        <v>36</v>
      </c>
    </row>
    <row r="11" customFormat="false" ht="48" hidden="false" customHeight="true" outlineLevel="0" collapsed="false">
      <c r="B11" s="11" t="n">
        <v>6</v>
      </c>
      <c r="C11" s="11" t="s">
        <v>37</v>
      </c>
      <c r="D11" s="12" t="s">
        <v>27</v>
      </c>
      <c r="E11" s="11" t="s">
        <v>38</v>
      </c>
    </row>
    <row r="12" customFormat="false" ht="48" hidden="false" customHeight="true" outlineLevel="0" collapsed="false">
      <c r="B12" s="11" t="n">
        <v>7</v>
      </c>
      <c r="C12" s="11" t="s">
        <v>39</v>
      </c>
      <c r="D12" s="12" t="s">
        <v>27</v>
      </c>
      <c r="E12" s="11" t="s">
        <v>40</v>
      </c>
    </row>
    <row r="13" customFormat="false" ht="48" hidden="false" customHeight="true" outlineLevel="0" collapsed="false">
      <c r="B13" s="11" t="n">
        <v>8</v>
      </c>
      <c r="C13" s="11" t="s">
        <v>41</v>
      </c>
      <c r="D13" s="12" t="s">
        <v>27</v>
      </c>
      <c r="E13" s="11" t="s">
        <v>42</v>
      </c>
    </row>
    <row r="14" customFormat="false" ht="48" hidden="false" customHeight="true" outlineLevel="0" collapsed="false">
      <c r="B14" s="11" t="n">
        <v>9</v>
      </c>
      <c r="C14" s="11" t="s">
        <v>43</v>
      </c>
      <c r="D14" s="12" t="s">
        <v>27</v>
      </c>
      <c r="E14" s="11" t="s">
        <v>44</v>
      </c>
    </row>
    <row r="16" customFormat="false" ht="15" hidden="false" customHeight="false" outlineLevel="0" collapsed="false">
      <c r="C16" s="13" t="s">
        <v>45</v>
      </c>
      <c r="D16" s="13" t="str">
        <f aca="false">COUNTIF(D6:D14,"Có")&amp;"/"&amp;(ROWS(D6:D14)-COUNTIF(D6:D14,"Không áp dụng"))</f>
        <v>0/9</v>
      </c>
    </row>
    <row r="17" customFormat="false" ht="15" hidden="false" customHeight="false" outlineLevel="0" collapsed="false">
      <c r="C17" s="13" t="s">
        <v>46</v>
      </c>
      <c r="D17" s="14" t="str">
        <f aca="false">IF(COUNTIF(D6:D14,"Chưa")+COUNTBLANK(D6:D14)=0,"Đủ điều kiện cơ bản: bắt tay viết thuyết minh","Còn "&amp;(COUNTIF(D6:D14,"Chưa")+COUNTBLANK(D6:D14))&amp;" điều kiện chưa đạt: xử lý theo cột E trước")</f>
        <v>Còn 9 điều kiện chưa đạt: xử lý theo cột E trước</v>
      </c>
      <c r="E17" s="14"/>
    </row>
  </sheetData>
  <mergeCells count="1">
    <mergeCell ref="D17:E17"/>
  </mergeCells>
  <conditionalFormatting sqref="D6:D14">
    <cfRule type="expression" priority="2" aboveAverage="0" equalAverage="0" bottom="0" percent="0" rank="0" text="" dxfId="0">
      <formula>D6="Có"</formula>
    </cfRule>
    <cfRule type="expression" priority="3" aboveAverage="0" equalAverage="0" bottom="0" percent="0" rank="0" text="" dxfId="1">
      <formula>D6="Chưa"</formula>
    </cfRule>
  </conditionalFormatting>
  <conditionalFormatting sqref="D17">
    <cfRule type="expression" priority="4" aboveAverage="0" equalAverage="0" bottom="0" percent="0" rank="0" text="" dxfId="0">
      <formula>LEFT(D17,3)="Đủ "</formula>
    </cfRule>
    <cfRule type="expression" priority="5" aboveAverage="0" equalAverage="0" bottom="0" percent="0" rank="0" text="" dxfId="1">
      <formula>LEFT(D17,3)="Còn"</formula>
    </cfRule>
  </conditionalFormatting>
  <dataValidations count="1">
    <dataValidation allowBlank="true" errorStyle="stop" operator="between" showDropDown="false" showErrorMessage="false" showInputMessage="false" sqref="D6:D14" type="list">
      <formula1>"Có,Chưa,Không áp dụng"</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23B5D"/>
    <pageSetUpPr fitToPage="true"/>
  </sheetPr>
  <dimension ref="B2:K4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21" topLeftCell="C22" activePane="bottomRight" state="frozen"/>
      <selection pane="topLeft" activeCell="A1" activeCellId="0" sqref="A1"/>
      <selection pane="topRight" activeCell="C1" activeCellId="0" sqref="C1"/>
      <selection pane="bottomLeft" activeCell="A22" activeCellId="0" sqref="A22"/>
      <selection pane="bottomRigh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8"/>
    <col collapsed="false" customWidth="true" hidden="false" outlineLevel="0" max="3" min="3" style="0" width="40"/>
    <col collapsed="false" customWidth="true" hidden="false" outlineLevel="0" max="4" min="4" style="0" width="44"/>
    <col collapsed="false" customWidth="true" hidden="false" outlineLevel="0" max="5" min="5" style="0" width="13"/>
    <col collapsed="false" customWidth="true" hidden="false" outlineLevel="0" max="7" min="6" style="0" width="17"/>
    <col collapsed="false" customWidth="true" hidden="false" outlineLevel="0" max="8" min="8" style="0" width="12"/>
    <col collapsed="false" customWidth="true" hidden="false" outlineLevel="0" max="9" min="9" style="0" width="17"/>
    <col collapsed="false" customWidth="true" hidden="false" outlineLevel="0" max="10" min="10" style="0" width="30"/>
    <col collapsed="false" customWidth="true" hidden="false" outlineLevel="0" max="11" min="11" style="0" width="28"/>
  </cols>
  <sheetData>
    <row r="2" customFormat="false" ht="19.7" hidden="false" customHeight="false" outlineLevel="0" collapsed="false">
      <c r="B2" s="8" t="s">
        <v>47</v>
      </c>
    </row>
    <row r="3" customFormat="false" ht="15" hidden="false" customHeight="false" outlineLevel="0" collapsed="false">
      <c r="B3" s="9" t="s">
        <v>48</v>
      </c>
    </row>
    <row r="5" customFormat="false" ht="15" hidden="false" customHeight="false" outlineLevel="0" collapsed="false">
      <c r="C5" s="13" t="s">
        <v>49</v>
      </c>
      <c r="D5" s="15"/>
      <c r="E5" s="15"/>
      <c r="F5" s="15"/>
      <c r="G5" s="15"/>
    </row>
    <row r="6" customFormat="false" ht="15" hidden="false" customHeight="false" outlineLevel="0" collapsed="false">
      <c r="C6" s="13" t="s">
        <v>50</v>
      </c>
      <c r="D6" s="15"/>
      <c r="E6" s="15"/>
      <c r="F6" s="15"/>
      <c r="G6" s="15"/>
    </row>
    <row r="7" customFormat="false" ht="15" hidden="false" customHeight="false" outlineLevel="0" collapsed="false">
      <c r="C7" s="13" t="s">
        <v>51</v>
      </c>
      <c r="D7" s="15"/>
      <c r="E7" s="15"/>
      <c r="F7" s="15"/>
      <c r="G7" s="15"/>
    </row>
    <row r="9" customFormat="false" ht="15" hidden="false" customHeight="false" outlineLevel="0" collapsed="false">
      <c r="C9" s="16" t="s">
        <v>52</v>
      </c>
    </row>
    <row r="10" customFormat="false" ht="15" hidden="false" customHeight="false" outlineLevel="0" collapsed="false">
      <c r="C10" s="17" t="s">
        <v>53</v>
      </c>
      <c r="D10" s="18" t="n">
        <v>0.5</v>
      </c>
      <c r="E10" s="9" t="s">
        <v>54</v>
      </c>
    </row>
    <row r="11" customFormat="false" ht="15" hidden="false" customHeight="false" outlineLevel="0" collapsed="false">
      <c r="C11" s="17" t="s">
        <v>55</v>
      </c>
      <c r="D11" s="19" t="n">
        <v>3000000000</v>
      </c>
    </row>
    <row r="12" customFormat="false" ht="15" hidden="false" customHeight="false" outlineLevel="0" collapsed="false">
      <c r="C12" s="17" t="s">
        <v>56</v>
      </c>
      <c r="D12" s="18" t="n">
        <v>0.5</v>
      </c>
    </row>
    <row r="14" customFormat="false" ht="15" hidden="false" customHeight="false" outlineLevel="0" collapsed="false">
      <c r="C14" s="16" t="s">
        <v>57</v>
      </c>
      <c r="F14" s="16" t="s">
        <v>58</v>
      </c>
    </row>
    <row r="15" customFormat="false" ht="15" hidden="false" customHeight="false" outlineLevel="0" collapsed="false">
      <c r="C15" s="17" t="s">
        <v>59</v>
      </c>
      <c r="D15" s="20" t="n">
        <f aca="false">SUM(H22:H41)</f>
        <v>0</v>
      </c>
      <c r="F15" s="21" t="str">
        <f aca="false">IF(D15=0,"Chưa nhập số liệu",IF(D16&lt;=D10*D15+0.5,"Đạt: phần xin không quá "&amp;TEXT(D10,"0%")&amp;" tổng kinh phí","Vượt: giảm phần xin hoặc tăng đối ứng"))</f>
        <v>Chưa nhập số liệu</v>
      </c>
      <c r="G15" s="21"/>
      <c r="H15" s="21"/>
      <c r="I15" s="21"/>
      <c r="J15" s="21"/>
    </row>
    <row r="16" customFormat="false" ht="15" hidden="false" customHeight="false" outlineLevel="0" collapsed="false">
      <c r="C16" s="17" t="s">
        <v>60</v>
      </c>
      <c r="D16" s="20" t="n">
        <f aca="false">SUM(F22:F41)</f>
        <v>0</v>
      </c>
      <c r="E16" s="22" t="n">
        <f aca="false">IF(D15=0,0,D16/D15)</f>
        <v>0</v>
      </c>
      <c r="F16" s="21" t="str">
        <f aca="false">IF(D15=0,"",IF(D16&lt;=D11,"Đạt: không vượt mức tối đa mỗi nhiệm vụ","Vượt mức tối đa "&amp;TEXT(D11,"#,##0")&amp;" đồng"))</f>
        <v/>
      </c>
      <c r="G16" s="21"/>
      <c r="H16" s="21"/>
      <c r="I16" s="21"/>
      <c r="J16" s="21"/>
    </row>
    <row r="17" customFormat="false" ht="15" hidden="false" customHeight="false" outlineLevel="0" collapsed="false">
      <c r="C17" s="17" t="s">
        <v>61</v>
      </c>
      <c r="D17" s="20" t="n">
        <f aca="false">SUM(G22:G41)</f>
        <v>0</v>
      </c>
      <c r="E17" s="22" t="n">
        <f aca="false">IF(D15=0,0,D17/D15)</f>
        <v>0</v>
      </c>
    </row>
    <row r="18" customFormat="false" ht="15" hidden="false" customHeight="false" outlineLevel="0" collapsed="false">
      <c r="C18" s="17" t="s">
        <v>62</v>
      </c>
      <c r="D18" s="20" t="n">
        <f aca="false">SUMIFS(G22:G41,I22:I41,"Tiền")</f>
        <v>0</v>
      </c>
      <c r="E18" s="22" t="n">
        <f aca="false">IF(D15=0,0,D18/D15)</f>
        <v>0</v>
      </c>
      <c r="F18" s="21" t="str">
        <f aca="false">IF(D15=0,"",IF(D18&gt;=D12*D15-0.5,"Đạt: đối ứng bằng tiền đủ "&amp;TEXT(D12,"0%"),"Thiếu "&amp;TEXT(D12*D15-D18,"#,##0")&amp;" đồng đối ứng bằng tiền"))</f>
        <v/>
      </c>
      <c r="G18" s="21"/>
      <c r="H18" s="21"/>
      <c r="I18" s="21"/>
      <c r="J18" s="21"/>
    </row>
    <row r="19" customFormat="false" ht="15" hidden="false" customHeight="false" outlineLevel="0" collapsed="false">
      <c r="C19" s="17" t="s">
        <v>63</v>
      </c>
      <c r="D19" s="20" t="n">
        <f aca="false">MIN(D11,D10*D15)</f>
        <v>0</v>
      </c>
      <c r="F19" s="21" t="str">
        <f aca="false">IF(COUNTIF(J22:J41,"Nên*")=0,"Không có khoản nào cần chuyển","Có "&amp;COUNTIF(J22:J41,"Nên*")&amp;" khoản nên chuyển sang đối ứng: xem cột J")</f>
        <v>Không có khoản nào cần chuyển</v>
      </c>
      <c r="G19" s="21"/>
      <c r="H19" s="21"/>
      <c r="I19" s="21"/>
      <c r="J19" s="21"/>
    </row>
    <row r="21" customFormat="false" ht="30" hidden="false" customHeight="true" outlineLevel="0" collapsed="false">
      <c r="B21" s="10" t="s">
        <v>64</v>
      </c>
      <c r="C21" s="10" t="s">
        <v>65</v>
      </c>
      <c r="D21" s="10" t="s">
        <v>66</v>
      </c>
      <c r="E21" s="10" t="s">
        <v>67</v>
      </c>
      <c r="F21" s="10" t="s">
        <v>68</v>
      </c>
      <c r="G21" s="10" t="s">
        <v>69</v>
      </c>
      <c r="H21" s="10" t="s">
        <v>70</v>
      </c>
      <c r="I21" s="10" t="s">
        <v>71</v>
      </c>
      <c r="J21" s="10" t="s">
        <v>72</v>
      </c>
      <c r="K21" s="10" t="s">
        <v>73</v>
      </c>
    </row>
    <row r="22" customFormat="false" ht="15" hidden="false" customHeight="false" outlineLevel="0" collapsed="false">
      <c r="B22" s="23" t="s">
        <v>74</v>
      </c>
      <c r="C22" s="24"/>
      <c r="D22" s="24"/>
      <c r="E22" s="24"/>
      <c r="F22" s="24"/>
      <c r="G22" s="24"/>
      <c r="H22" s="24"/>
      <c r="I22" s="24"/>
      <c r="J22" s="24"/>
      <c r="K22" s="24"/>
    </row>
    <row r="23" customFormat="false" ht="30" hidden="false" customHeight="true" outlineLevel="0" collapsed="false">
      <c r="B23" s="11" t="s">
        <v>75</v>
      </c>
      <c r="C23" s="11" t="s">
        <v>76</v>
      </c>
      <c r="D23" s="11" t="s">
        <v>77</v>
      </c>
      <c r="E23" s="11" t="s">
        <v>78</v>
      </c>
      <c r="F23" s="19"/>
      <c r="G23" s="19"/>
      <c r="H23" s="25" t="n">
        <f aca="false">N(F23)+N(G23)</f>
        <v>0</v>
      </c>
      <c r="I23" s="15" t="s">
        <v>79</v>
      </c>
      <c r="J23" s="26" t="str">
        <f aca="false">IF(AND(E23="Đối ứng",N(F23)&gt;0),"Nên chuyển sang đối ứng","")</f>
        <v/>
      </c>
      <c r="K23" s="27"/>
    </row>
    <row r="24" customFormat="false" ht="30" hidden="false" customHeight="true" outlineLevel="0" collapsed="false">
      <c r="B24" s="11" t="s">
        <v>80</v>
      </c>
      <c r="C24" s="11" t="s">
        <v>81</v>
      </c>
      <c r="D24" s="11" t="s">
        <v>82</v>
      </c>
      <c r="E24" s="11" t="s">
        <v>83</v>
      </c>
      <c r="F24" s="19"/>
      <c r="G24" s="19"/>
      <c r="H24" s="25" t="n">
        <f aca="false">N(F24)+N(G24)</f>
        <v>0</v>
      </c>
      <c r="I24" s="15" t="s">
        <v>79</v>
      </c>
      <c r="J24" s="26" t="str">
        <f aca="false">IF(AND(E24="Đối ứng",N(F24)&gt;0),"Nên chuyển sang đối ứng","")</f>
        <v/>
      </c>
      <c r="K24" s="27"/>
    </row>
    <row r="25" customFormat="false" ht="30" hidden="false" customHeight="true" outlineLevel="0" collapsed="false">
      <c r="B25" s="11" t="s">
        <v>84</v>
      </c>
      <c r="C25" s="11" t="s">
        <v>85</v>
      </c>
      <c r="D25" s="11" t="s">
        <v>86</v>
      </c>
      <c r="E25" s="11" t="s">
        <v>78</v>
      </c>
      <c r="F25" s="19"/>
      <c r="G25" s="19"/>
      <c r="H25" s="25" t="n">
        <f aca="false">N(F25)+N(G25)</f>
        <v>0</v>
      </c>
      <c r="I25" s="15" t="s">
        <v>79</v>
      </c>
      <c r="J25" s="26" t="str">
        <f aca="false">IF(AND(E25="Đối ứng",N(F25)&gt;0),"Nên chuyển sang đối ứng","")</f>
        <v/>
      </c>
      <c r="K25" s="27"/>
    </row>
    <row r="26" customFormat="false" ht="30" hidden="false" customHeight="true" outlineLevel="0" collapsed="false">
      <c r="B26" s="11" t="s">
        <v>87</v>
      </c>
      <c r="C26" s="11" t="s">
        <v>88</v>
      </c>
      <c r="D26" s="11" t="s">
        <v>89</v>
      </c>
      <c r="E26" s="11" t="s">
        <v>78</v>
      </c>
      <c r="F26" s="19"/>
      <c r="G26" s="19"/>
      <c r="H26" s="25" t="n">
        <f aca="false">N(F26)+N(G26)</f>
        <v>0</v>
      </c>
      <c r="I26" s="15" t="s">
        <v>79</v>
      </c>
      <c r="J26" s="26" t="str">
        <f aca="false">IF(AND(E26="Đối ứng",N(F26)&gt;0),"Nên chuyển sang đối ứng","")</f>
        <v/>
      </c>
      <c r="K26" s="27"/>
    </row>
    <row r="27" customFormat="false" ht="30" hidden="false" customHeight="true" outlineLevel="0" collapsed="false">
      <c r="B27" s="11" t="s">
        <v>90</v>
      </c>
      <c r="C27" s="11" t="s">
        <v>91</v>
      </c>
      <c r="D27" s="11" t="s">
        <v>92</v>
      </c>
      <c r="E27" s="11" t="s">
        <v>93</v>
      </c>
      <c r="F27" s="19"/>
      <c r="G27" s="19"/>
      <c r="H27" s="25" t="n">
        <f aca="false">N(F27)+N(G27)</f>
        <v>0</v>
      </c>
      <c r="I27" s="15" t="s">
        <v>79</v>
      </c>
      <c r="J27" s="26" t="str">
        <f aca="false">IF(AND(E27="Đối ứng",N(F27)&gt;0),"Nên chuyển sang đối ứng","")</f>
        <v/>
      </c>
      <c r="K27" s="27"/>
    </row>
    <row r="28" customFormat="false" ht="30" hidden="false" customHeight="true" outlineLevel="0" collapsed="false">
      <c r="B28" s="11" t="s">
        <v>94</v>
      </c>
      <c r="C28" s="11" t="s">
        <v>95</v>
      </c>
      <c r="D28" s="11" t="s">
        <v>96</v>
      </c>
      <c r="E28" s="11" t="s">
        <v>93</v>
      </c>
      <c r="F28" s="19"/>
      <c r="G28" s="19"/>
      <c r="H28" s="25" t="n">
        <f aca="false">N(F28)+N(G28)</f>
        <v>0</v>
      </c>
      <c r="I28" s="15" t="s">
        <v>79</v>
      </c>
      <c r="J28" s="26" t="str">
        <f aca="false">IF(AND(E28="Đối ứng",N(F28)&gt;0),"Nên chuyển sang đối ứng","")</f>
        <v/>
      </c>
      <c r="K28" s="27"/>
    </row>
    <row r="29" customFormat="false" ht="30" hidden="false" customHeight="true" outlineLevel="0" collapsed="false">
      <c r="B29" s="11" t="s">
        <v>97</v>
      </c>
      <c r="C29" s="11" t="s">
        <v>98</v>
      </c>
      <c r="D29" s="11" t="s">
        <v>99</v>
      </c>
      <c r="E29" s="11" t="s">
        <v>93</v>
      </c>
      <c r="F29" s="19"/>
      <c r="G29" s="19"/>
      <c r="H29" s="25" t="n">
        <f aca="false">N(F29)+N(G29)</f>
        <v>0</v>
      </c>
      <c r="I29" s="15" t="s">
        <v>79</v>
      </c>
      <c r="J29" s="26" t="str">
        <f aca="false">IF(AND(E29="Đối ứng",N(F29)&gt;0),"Nên chuyển sang đối ứng","")</f>
        <v/>
      </c>
      <c r="K29" s="27"/>
    </row>
    <row r="30" customFormat="false" ht="15" hidden="false" customHeight="false" outlineLevel="0" collapsed="false">
      <c r="B30" s="23" t="s">
        <v>100</v>
      </c>
      <c r="C30" s="24"/>
      <c r="D30" s="24"/>
      <c r="E30" s="24"/>
      <c r="F30" s="24"/>
      <c r="G30" s="24"/>
      <c r="H30" s="24"/>
      <c r="I30" s="24"/>
      <c r="J30" s="24"/>
      <c r="K30" s="24"/>
    </row>
    <row r="31" customFormat="false" ht="30" hidden="false" customHeight="true" outlineLevel="0" collapsed="false">
      <c r="B31" s="11" t="s">
        <v>101</v>
      </c>
      <c r="C31" s="11" t="s">
        <v>102</v>
      </c>
      <c r="D31" s="11" t="s">
        <v>103</v>
      </c>
      <c r="E31" s="11" t="s">
        <v>78</v>
      </c>
      <c r="F31" s="19"/>
      <c r="G31" s="19"/>
      <c r="H31" s="25" t="n">
        <f aca="false">N(F31)+N(G31)</f>
        <v>0</v>
      </c>
      <c r="I31" s="15" t="s">
        <v>79</v>
      </c>
      <c r="J31" s="26" t="str">
        <f aca="false">IF(AND(E31="Đối ứng",N(F31)&gt;0),"Nên chuyển sang đối ứng","")</f>
        <v/>
      </c>
      <c r="K31" s="27"/>
    </row>
    <row r="32" customFormat="false" ht="30" hidden="false" customHeight="true" outlineLevel="0" collapsed="false">
      <c r="B32" s="11" t="s">
        <v>104</v>
      </c>
      <c r="C32" s="11" t="s">
        <v>105</v>
      </c>
      <c r="D32" s="11" t="s">
        <v>106</v>
      </c>
      <c r="E32" s="11" t="s">
        <v>78</v>
      </c>
      <c r="F32" s="19"/>
      <c r="G32" s="19"/>
      <c r="H32" s="25" t="n">
        <f aca="false">N(F32)+N(G32)</f>
        <v>0</v>
      </c>
      <c r="I32" s="15" t="s">
        <v>79</v>
      </c>
      <c r="J32" s="26" t="str">
        <f aca="false">IF(AND(E32="Đối ứng",N(F32)&gt;0),"Nên chuyển sang đối ứng","")</f>
        <v/>
      </c>
      <c r="K32" s="27"/>
    </row>
    <row r="33" customFormat="false" ht="30" hidden="false" customHeight="true" outlineLevel="0" collapsed="false">
      <c r="B33" s="11" t="s">
        <v>107</v>
      </c>
      <c r="C33" s="11" t="s">
        <v>108</v>
      </c>
      <c r="D33" s="11" t="s">
        <v>109</v>
      </c>
      <c r="E33" s="11" t="s">
        <v>78</v>
      </c>
      <c r="F33" s="19"/>
      <c r="G33" s="19"/>
      <c r="H33" s="25" t="n">
        <f aca="false">N(F33)+N(G33)</f>
        <v>0</v>
      </c>
      <c r="I33" s="15" t="s">
        <v>79</v>
      </c>
      <c r="J33" s="26" t="str">
        <f aca="false">IF(AND(E33="Đối ứng",N(F33)&gt;0),"Nên chuyển sang đối ứng","")</f>
        <v/>
      </c>
      <c r="K33" s="27"/>
    </row>
    <row r="34" customFormat="false" ht="30" hidden="false" customHeight="true" outlineLevel="0" collapsed="false">
      <c r="B34" s="11" t="s">
        <v>110</v>
      </c>
      <c r="C34" s="11" t="s">
        <v>111</v>
      </c>
      <c r="D34" s="11" t="s">
        <v>112</v>
      </c>
      <c r="E34" s="11" t="s">
        <v>78</v>
      </c>
      <c r="F34" s="19"/>
      <c r="G34" s="19"/>
      <c r="H34" s="25" t="n">
        <f aca="false">N(F34)+N(G34)</f>
        <v>0</v>
      </c>
      <c r="I34" s="15" t="s">
        <v>79</v>
      </c>
      <c r="J34" s="26" t="str">
        <f aca="false">IF(AND(E34="Đối ứng",N(F34)&gt;0),"Nên chuyển sang đối ứng","")</f>
        <v/>
      </c>
      <c r="K34" s="27"/>
    </row>
    <row r="35" customFormat="false" ht="30" hidden="false" customHeight="true" outlineLevel="0" collapsed="false">
      <c r="B35" s="11" t="s">
        <v>113</v>
      </c>
      <c r="C35" s="11" t="s">
        <v>114</v>
      </c>
      <c r="D35" s="11" t="s">
        <v>115</v>
      </c>
      <c r="E35" s="11" t="s">
        <v>78</v>
      </c>
      <c r="F35" s="19"/>
      <c r="G35" s="19"/>
      <c r="H35" s="25" t="n">
        <f aca="false">N(F35)+N(G35)</f>
        <v>0</v>
      </c>
      <c r="I35" s="15" t="s">
        <v>79</v>
      </c>
      <c r="J35" s="26" t="str">
        <f aca="false">IF(AND(E35="Đối ứng",N(F35)&gt;0),"Nên chuyển sang đối ứng","")</f>
        <v/>
      </c>
      <c r="K35" s="27"/>
    </row>
    <row r="36" customFormat="false" ht="30" hidden="false" customHeight="true" outlineLevel="0" collapsed="false">
      <c r="B36" s="11" t="s">
        <v>116</v>
      </c>
      <c r="C36" s="11" t="s">
        <v>117</v>
      </c>
      <c r="D36" s="11" t="s">
        <v>118</v>
      </c>
      <c r="E36" s="11" t="s">
        <v>78</v>
      </c>
      <c r="F36" s="19"/>
      <c r="G36" s="19"/>
      <c r="H36" s="25" t="n">
        <f aca="false">N(F36)+N(G36)</f>
        <v>0</v>
      </c>
      <c r="I36" s="15" t="s">
        <v>79</v>
      </c>
      <c r="J36" s="26" t="str">
        <f aca="false">IF(AND(E36="Đối ứng",N(F36)&gt;0),"Nên chuyển sang đối ứng","")</f>
        <v/>
      </c>
      <c r="K36" s="27"/>
    </row>
    <row r="37" customFormat="false" ht="15" hidden="false" customHeight="false" outlineLevel="0" collapsed="false">
      <c r="B37" s="23" t="s">
        <v>119</v>
      </c>
      <c r="C37" s="24"/>
      <c r="D37" s="24"/>
      <c r="E37" s="24"/>
      <c r="F37" s="24"/>
      <c r="G37" s="24"/>
      <c r="H37" s="24"/>
      <c r="I37" s="24"/>
      <c r="J37" s="24"/>
      <c r="K37" s="24"/>
    </row>
    <row r="38" customFormat="false" ht="30" hidden="false" customHeight="true" outlineLevel="0" collapsed="false">
      <c r="B38" s="11" t="s">
        <v>120</v>
      </c>
      <c r="C38" s="11" t="s">
        <v>121</v>
      </c>
      <c r="D38" s="11" t="s">
        <v>122</v>
      </c>
      <c r="E38" s="11" t="s">
        <v>83</v>
      </c>
      <c r="F38" s="19"/>
      <c r="G38" s="19"/>
      <c r="H38" s="25" t="n">
        <f aca="false">N(F38)+N(G38)</f>
        <v>0</v>
      </c>
      <c r="I38" s="15" t="s">
        <v>79</v>
      </c>
      <c r="J38" s="26" t="str">
        <f aca="false">IF(AND(E38="Đối ứng",N(F38)&gt;0),"Nên chuyển sang đối ứng","")</f>
        <v/>
      </c>
      <c r="K38" s="27"/>
    </row>
    <row r="39" customFormat="false" ht="30" hidden="false" customHeight="true" outlineLevel="0" collapsed="false">
      <c r="B39" s="11" t="s">
        <v>123</v>
      </c>
      <c r="C39" s="11" t="s">
        <v>124</v>
      </c>
      <c r="D39" s="11" t="s">
        <v>125</v>
      </c>
      <c r="E39" s="11" t="s">
        <v>83</v>
      </c>
      <c r="F39" s="19"/>
      <c r="G39" s="19"/>
      <c r="H39" s="25" t="n">
        <f aca="false">N(F39)+N(G39)</f>
        <v>0</v>
      </c>
      <c r="I39" s="15" t="s">
        <v>79</v>
      </c>
      <c r="J39" s="26" t="str">
        <f aca="false">IF(AND(E39="Đối ứng",N(F39)&gt;0),"Nên chuyển sang đối ứng","")</f>
        <v/>
      </c>
      <c r="K39" s="27"/>
    </row>
    <row r="40" customFormat="false" ht="30" hidden="false" customHeight="true" outlineLevel="0" collapsed="false">
      <c r="B40" s="11" t="s">
        <v>126</v>
      </c>
      <c r="C40" s="11" t="s">
        <v>127</v>
      </c>
      <c r="D40" s="11" t="s">
        <v>128</v>
      </c>
      <c r="E40" s="11" t="s">
        <v>83</v>
      </c>
      <c r="F40" s="19"/>
      <c r="G40" s="19"/>
      <c r="H40" s="25" t="n">
        <f aca="false">N(F40)+N(G40)</f>
        <v>0</v>
      </c>
      <c r="I40" s="15" t="s">
        <v>79</v>
      </c>
      <c r="J40" s="26" t="str">
        <f aca="false">IF(AND(E40="Đối ứng",N(F40)&gt;0),"Nên chuyển sang đối ứng","")</f>
        <v/>
      </c>
      <c r="K40" s="27"/>
    </row>
    <row r="41" customFormat="false" ht="30" hidden="false" customHeight="true" outlineLevel="0" collapsed="false">
      <c r="B41" s="11" t="s">
        <v>129</v>
      </c>
      <c r="C41" s="11" t="s">
        <v>130</v>
      </c>
      <c r="D41" s="11"/>
      <c r="E41" s="11"/>
      <c r="F41" s="19"/>
      <c r="G41" s="19"/>
      <c r="H41" s="25" t="n">
        <f aca="false">N(F41)+N(G41)</f>
        <v>0</v>
      </c>
      <c r="I41" s="15" t="s">
        <v>79</v>
      </c>
      <c r="J41" s="26" t="str">
        <f aca="false">IF(AND(E41="Đối ứng",N(F41)&gt;0),"Nên chuyển sang đối ứng","")</f>
        <v/>
      </c>
      <c r="K41" s="27"/>
    </row>
    <row r="42" customFormat="false" ht="15" hidden="false" customHeight="false" outlineLevel="0" collapsed="false">
      <c r="C42" s="13" t="s">
        <v>131</v>
      </c>
      <c r="F42" s="20" t="n">
        <f aca="false">SUM(F22:F41)</f>
        <v>0</v>
      </c>
      <c r="G42" s="20" t="n">
        <f aca="false">SUM(G22:G41)</f>
        <v>0</v>
      </c>
      <c r="H42" s="20" t="n">
        <f aca="false">SUM(H22:H41)</f>
        <v>0</v>
      </c>
    </row>
    <row r="44" customFormat="false" ht="27.75" hidden="false" customHeight="true" outlineLevel="0" collapsed="false">
      <c r="C44" s="28" t="s">
        <v>132</v>
      </c>
      <c r="D44" s="28"/>
      <c r="E44" s="28"/>
      <c r="F44" s="28"/>
      <c r="G44" s="28"/>
      <c r="H44" s="28"/>
      <c r="I44" s="28"/>
      <c r="J44" s="28"/>
    </row>
  </sheetData>
  <mergeCells count="8">
    <mergeCell ref="D5:G5"/>
    <mergeCell ref="D6:G6"/>
    <mergeCell ref="D7:G7"/>
    <mergeCell ref="F15:J15"/>
    <mergeCell ref="F16:J16"/>
    <mergeCell ref="F18:J18"/>
    <mergeCell ref="F19:J19"/>
    <mergeCell ref="C44:J44"/>
  </mergeCells>
  <conditionalFormatting sqref="F15">
    <cfRule type="expression" priority="2" aboveAverage="0" equalAverage="0" bottom="0" percent="0" rank="0" text="" dxfId="0">
      <formula>OR(LEFT(F15,3)="Đạt",LEFT(F15,5)="Không")</formula>
    </cfRule>
    <cfRule type="expression" priority="3" aboveAverage="0" equalAverage="0" bottom="0" percent="0" rank="0" text="" dxfId="1">
      <formula>OR(LEFT(F15,3)="Vượ",LEFT(F15,3)="Thi",LEFT(F15,3)="Có ")</formula>
    </cfRule>
  </conditionalFormatting>
  <conditionalFormatting sqref="F16">
    <cfRule type="expression" priority="4" aboveAverage="0" equalAverage="0" bottom="0" percent="0" rank="0" text="" dxfId="0">
      <formula>OR(LEFT(F16,3)="Đạt",LEFT(F16,5)="Không")</formula>
    </cfRule>
    <cfRule type="expression" priority="5" aboveAverage="0" equalAverage="0" bottom="0" percent="0" rank="0" text="" dxfId="1">
      <formula>OR(LEFT(F16,3)="Vượ",LEFT(F16,3)="Thi",LEFT(F16,3)="Có ")</formula>
    </cfRule>
  </conditionalFormatting>
  <conditionalFormatting sqref="F18">
    <cfRule type="expression" priority="6" aboveAverage="0" equalAverage="0" bottom="0" percent="0" rank="0" text="" dxfId="0">
      <formula>OR(LEFT(F18,3)="Đạt",LEFT(F18,5)="Không")</formula>
    </cfRule>
    <cfRule type="expression" priority="7" aboveAverage="0" equalAverage="0" bottom="0" percent="0" rank="0" text="" dxfId="1">
      <formula>OR(LEFT(F18,3)="Vượ",LEFT(F18,3)="Thi",LEFT(F18,3)="Có ")</formula>
    </cfRule>
  </conditionalFormatting>
  <conditionalFormatting sqref="F19">
    <cfRule type="expression" priority="8" aboveAverage="0" equalAverage="0" bottom="0" percent="0" rank="0" text="" dxfId="0">
      <formula>OR(LEFT(F19,3)="Đạt",LEFT(F19,5)="Không")</formula>
    </cfRule>
    <cfRule type="expression" priority="9" aboveAverage="0" equalAverage="0" bottom="0" percent="0" rank="0" text="" dxfId="1">
      <formula>OR(LEFT(F19,3)="Vượ",LEFT(F19,3)="Thi",LEFT(F19,3)="Có ")</formula>
    </cfRule>
  </conditionalFormatting>
  <dataValidations count="1">
    <dataValidation allowBlank="true" errorStyle="stop" operator="between" showDropDown="false" showErrorMessage="false" showInputMessage="false" sqref="I23:I29 I31:I36 I38:I41" type="list">
      <formula1>"Tiền,Hiện vật"</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23B5D"/>
    <pageSetUpPr fitToPage="true"/>
  </sheetPr>
  <dimension ref="B2:T1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5" topLeftCell="C6" activePane="bottomRight" state="frozen"/>
      <selection pane="topLeft" activeCell="A1" activeCellId="0" sqref="A1"/>
      <selection pane="topRight" activeCell="C1" activeCellId="0" sqref="C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5"/>
    <col collapsed="false" customWidth="true" hidden="false" outlineLevel="0" max="3" min="3" style="0" width="30"/>
    <col collapsed="false" customWidth="true" hidden="false" outlineLevel="0" max="5" min="4" style="0" width="9"/>
    <col collapsed="false" customWidth="true" hidden="false" outlineLevel="0" max="6" min="6" style="0" width="36"/>
    <col collapsed="false" customWidth="true" hidden="false" outlineLevel="0" max="7" min="7" style="0" width="34"/>
    <col collapsed="false" customWidth="true" hidden="false" outlineLevel="0" max="8" min="8" style="0" width="16"/>
    <col collapsed="false" customWidth="true" hidden="false" outlineLevel="0" max="20" min="9" style="0" width="4.5"/>
  </cols>
  <sheetData>
    <row r="2" customFormat="false" ht="19.7" hidden="false" customHeight="false" outlineLevel="0" collapsed="false">
      <c r="B2" s="8" t="s">
        <v>133</v>
      </c>
    </row>
    <row r="3" customFormat="false" ht="15" hidden="false" customHeight="false" outlineLevel="0" collapsed="false">
      <c r="B3" s="9" t="s">
        <v>134</v>
      </c>
    </row>
    <row r="5" customFormat="false" ht="30" hidden="false" customHeight="true" outlineLevel="0" collapsed="false">
      <c r="B5" s="29" t="s">
        <v>22</v>
      </c>
      <c r="C5" s="29" t="s">
        <v>135</v>
      </c>
      <c r="D5" s="29" t="s">
        <v>136</v>
      </c>
      <c r="E5" s="29" t="s">
        <v>137</v>
      </c>
      <c r="F5" s="29" t="s">
        <v>138</v>
      </c>
      <c r="G5" s="29" t="s">
        <v>139</v>
      </c>
      <c r="H5" s="29" t="s">
        <v>140</v>
      </c>
      <c r="I5" s="30" t="s">
        <v>141</v>
      </c>
      <c r="J5" s="30" t="s">
        <v>142</v>
      </c>
      <c r="K5" s="30" t="s">
        <v>143</v>
      </c>
      <c r="L5" s="30" t="s">
        <v>144</v>
      </c>
      <c r="M5" s="30" t="s">
        <v>145</v>
      </c>
      <c r="N5" s="30" t="s">
        <v>146</v>
      </c>
      <c r="O5" s="30" t="s">
        <v>147</v>
      </c>
      <c r="P5" s="30" t="s">
        <v>148</v>
      </c>
      <c r="Q5" s="30" t="s">
        <v>149</v>
      </c>
      <c r="R5" s="30" t="s">
        <v>150</v>
      </c>
      <c r="S5" s="30" t="s">
        <v>151</v>
      </c>
      <c r="T5" s="30" t="s">
        <v>152</v>
      </c>
    </row>
    <row r="6" customFormat="false" ht="31.5" hidden="false" customHeight="true" outlineLevel="0" collapsed="false">
      <c r="B6" s="11" t="n">
        <v>1</v>
      </c>
      <c r="C6" s="12" t="s">
        <v>153</v>
      </c>
      <c r="D6" s="31" t="n">
        <v>1</v>
      </c>
      <c r="E6" s="31" t="n">
        <v>1</v>
      </c>
      <c r="F6" s="12" t="s">
        <v>154</v>
      </c>
      <c r="G6" s="12" t="s">
        <v>155</v>
      </c>
      <c r="H6" s="12" t="s">
        <v>156</v>
      </c>
      <c r="I6" s="32"/>
      <c r="J6" s="32"/>
      <c r="K6" s="32"/>
      <c r="L6" s="32"/>
      <c r="M6" s="32"/>
      <c r="N6" s="32"/>
      <c r="O6" s="32"/>
      <c r="P6" s="32"/>
      <c r="Q6" s="32"/>
      <c r="R6" s="32"/>
      <c r="S6" s="32"/>
      <c r="T6" s="32"/>
    </row>
    <row r="7" customFormat="false" ht="31.5" hidden="false" customHeight="true" outlineLevel="0" collapsed="false">
      <c r="B7" s="11" t="n">
        <v>2</v>
      </c>
      <c r="C7" s="12" t="s">
        <v>157</v>
      </c>
      <c r="D7" s="31" t="n">
        <v>1</v>
      </c>
      <c r="E7" s="31" t="n">
        <v>3</v>
      </c>
      <c r="F7" s="12" t="s">
        <v>158</v>
      </c>
      <c r="G7" s="12" t="s">
        <v>159</v>
      </c>
      <c r="H7" s="12" t="s">
        <v>160</v>
      </c>
      <c r="I7" s="32"/>
      <c r="J7" s="32"/>
      <c r="K7" s="32"/>
      <c r="L7" s="32"/>
      <c r="M7" s="32"/>
      <c r="N7" s="32"/>
      <c r="O7" s="32"/>
      <c r="P7" s="32"/>
      <c r="Q7" s="32"/>
      <c r="R7" s="32"/>
      <c r="S7" s="32"/>
      <c r="T7" s="32"/>
    </row>
    <row r="8" customFormat="false" ht="31.5" hidden="false" customHeight="true" outlineLevel="0" collapsed="false">
      <c r="B8" s="11" t="n">
        <v>3</v>
      </c>
      <c r="C8" s="12" t="s">
        <v>161</v>
      </c>
      <c r="D8" s="31" t="n">
        <v>3</v>
      </c>
      <c r="E8" s="31" t="n">
        <v>4</v>
      </c>
      <c r="F8" s="12" t="s">
        <v>162</v>
      </c>
      <c r="G8" s="12" t="s">
        <v>163</v>
      </c>
      <c r="H8" s="12" t="s">
        <v>164</v>
      </c>
      <c r="I8" s="32"/>
      <c r="J8" s="32"/>
      <c r="K8" s="32"/>
      <c r="L8" s="32"/>
      <c r="M8" s="32"/>
      <c r="N8" s="32"/>
      <c r="O8" s="32"/>
      <c r="P8" s="32"/>
      <c r="Q8" s="32"/>
      <c r="R8" s="32"/>
      <c r="S8" s="32"/>
      <c r="T8" s="32"/>
    </row>
    <row r="9" customFormat="false" ht="31.5" hidden="false" customHeight="true" outlineLevel="0" collapsed="false">
      <c r="B9" s="11" t="n">
        <v>4</v>
      </c>
      <c r="C9" s="12" t="s">
        <v>165</v>
      </c>
      <c r="D9" s="31" t="n">
        <v>5</v>
      </c>
      <c r="E9" s="31" t="n">
        <v>8</v>
      </c>
      <c r="F9" s="12" t="s">
        <v>166</v>
      </c>
      <c r="G9" s="12" t="s">
        <v>167</v>
      </c>
      <c r="H9" s="12" t="s">
        <v>164</v>
      </c>
      <c r="I9" s="32"/>
      <c r="J9" s="32"/>
      <c r="K9" s="32"/>
      <c r="L9" s="32"/>
      <c r="M9" s="32"/>
      <c r="N9" s="32"/>
      <c r="O9" s="32"/>
      <c r="P9" s="32"/>
      <c r="Q9" s="32"/>
      <c r="R9" s="32"/>
      <c r="S9" s="32"/>
      <c r="T9" s="32"/>
    </row>
    <row r="10" customFormat="false" ht="31.5" hidden="false" customHeight="true" outlineLevel="0" collapsed="false">
      <c r="B10" s="11" t="n">
        <v>5</v>
      </c>
      <c r="C10" s="12" t="s">
        <v>168</v>
      </c>
      <c r="D10" s="31" t="n">
        <v>8</v>
      </c>
      <c r="E10" s="31" t="n">
        <v>10</v>
      </c>
      <c r="F10" s="12" t="s">
        <v>169</v>
      </c>
      <c r="G10" s="12" t="s">
        <v>170</v>
      </c>
      <c r="H10" s="12" t="s">
        <v>156</v>
      </c>
      <c r="I10" s="32"/>
      <c r="J10" s="32"/>
      <c r="K10" s="32"/>
      <c r="L10" s="32"/>
      <c r="M10" s="32"/>
      <c r="N10" s="32"/>
      <c r="O10" s="32"/>
      <c r="P10" s="32"/>
      <c r="Q10" s="32"/>
      <c r="R10" s="32"/>
      <c r="S10" s="32"/>
      <c r="T10" s="32"/>
    </row>
    <row r="11" customFormat="false" ht="31.5" hidden="false" customHeight="true" outlineLevel="0" collapsed="false">
      <c r="B11" s="11" t="n">
        <v>6</v>
      </c>
      <c r="C11" s="12" t="s">
        <v>171</v>
      </c>
      <c r="D11" s="31" t="n">
        <v>10</v>
      </c>
      <c r="E11" s="31" t="n">
        <v>11</v>
      </c>
      <c r="F11" s="12" t="s">
        <v>172</v>
      </c>
      <c r="G11" s="12" t="s">
        <v>173</v>
      </c>
      <c r="H11" s="12" t="s">
        <v>174</v>
      </c>
      <c r="I11" s="32"/>
      <c r="J11" s="32"/>
      <c r="K11" s="32"/>
      <c r="L11" s="32"/>
      <c r="M11" s="32"/>
      <c r="N11" s="32"/>
      <c r="O11" s="32"/>
      <c r="P11" s="32"/>
      <c r="Q11" s="32"/>
      <c r="R11" s="32"/>
      <c r="S11" s="32"/>
      <c r="T11" s="32"/>
    </row>
    <row r="12" customFormat="false" ht="31.5" hidden="false" customHeight="true" outlineLevel="0" collapsed="false">
      <c r="B12" s="11" t="n">
        <v>7</v>
      </c>
      <c r="C12" s="12" t="s">
        <v>175</v>
      </c>
      <c r="D12" s="31" t="n">
        <v>11</v>
      </c>
      <c r="E12" s="31" t="n">
        <v>12</v>
      </c>
      <c r="F12" s="12" t="s">
        <v>176</v>
      </c>
      <c r="G12" s="12" t="s">
        <v>177</v>
      </c>
      <c r="H12" s="12" t="s">
        <v>156</v>
      </c>
      <c r="I12" s="32"/>
      <c r="J12" s="32"/>
      <c r="K12" s="32"/>
      <c r="L12" s="32"/>
      <c r="M12" s="32"/>
      <c r="N12" s="32"/>
      <c r="O12" s="32"/>
      <c r="P12" s="32"/>
      <c r="Q12" s="32"/>
      <c r="R12" s="32"/>
      <c r="S12" s="32"/>
      <c r="T12" s="32"/>
    </row>
    <row r="13" customFormat="false" ht="31.5" hidden="false" customHeight="true" outlineLevel="0" collapsed="false">
      <c r="B13" s="11" t="n">
        <v>8</v>
      </c>
      <c r="C13" s="12"/>
      <c r="D13" s="31"/>
      <c r="E13" s="31"/>
      <c r="F13" s="12"/>
      <c r="G13" s="12"/>
      <c r="H13" s="12"/>
      <c r="I13" s="32"/>
      <c r="J13" s="32"/>
      <c r="K13" s="32"/>
      <c r="L13" s="32"/>
      <c r="M13" s="32"/>
      <c r="N13" s="32"/>
      <c r="O13" s="32"/>
      <c r="P13" s="32"/>
      <c r="Q13" s="32"/>
      <c r="R13" s="32"/>
      <c r="S13" s="32"/>
      <c r="T13" s="32"/>
    </row>
    <row r="14" customFormat="false" ht="31.5" hidden="false" customHeight="true" outlineLevel="0" collapsed="false">
      <c r="B14" s="11" t="n">
        <v>9</v>
      </c>
      <c r="C14" s="12"/>
      <c r="D14" s="31"/>
      <c r="E14" s="31"/>
      <c r="F14" s="12"/>
      <c r="G14" s="12"/>
      <c r="H14" s="12"/>
      <c r="I14" s="32"/>
      <c r="J14" s="32"/>
      <c r="K14" s="32"/>
      <c r="L14" s="32"/>
      <c r="M14" s="32"/>
      <c r="N14" s="32"/>
      <c r="O14" s="32"/>
      <c r="P14" s="32"/>
      <c r="Q14" s="32"/>
      <c r="R14" s="32"/>
      <c r="S14" s="32"/>
      <c r="T14" s="32"/>
    </row>
    <row r="15" customFormat="false" ht="31.5" hidden="false" customHeight="true" outlineLevel="0" collapsed="false">
      <c r="B15" s="11" t="n">
        <v>10</v>
      </c>
      <c r="C15" s="12"/>
      <c r="D15" s="31"/>
      <c r="E15" s="31"/>
      <c r="F15" s="12"/>
      <c r="G15" s="12"/>
      <c r="H15" s="12"/>
      <c r="I15" s="32"/>
      <c r="J15" s="32"/>
      <c r="K15" s="32"/>
      <c r="L15" s="32"/>
      <c r="M15" s="32"/>
      <c r="N15" s="32"/>
      <c r="O15" s="32"/>
      <c r="P15" s="32"/>
      <c r="Q15" s="32"/>
      <c r="R15" s="32"/>
      <c r="S15" s="32"/>
      <c r="T15" s="32"/>
    </row>
    <row r="17" customFormat="false" ht="15" hidden="false" customHeight="false" outlineLevel="0" collapsed="false">
      <c r="C17" s="13" t="s">
        <v>178</v>
      </c>
      <c r="D17" s="13" t="n">
        <f aca="false">MAX(E6:E15)</f>
        <v>12</v>
      </c>
      <c r="F17" s="17" t="str">
        <f aca="false">IF(MAX(E6:E15)&lt;=12,"Đạt: nằm trong 12 tháng","Vượt 12 tháng: cắt phạm vi")</f>
        <v>Đạt: nằm trong 12 tháng</v>
      </c>
    </row>
  </sheetData>
  <conditionalFormatting sqref="I6:T15">
    <cfRule type="expression" priority="2" aboveAverage="0" equalAverage="0" bottom="0" percent="0" rank="0" text="" dxfId="2">
      <formula>AND(ISNUMBER($D6),ISNUMBER($E6),COLUMN()-8&gt;=$D6,COLUMN()-8&lt;=$E6)</formula>
    </cfRule>
  </conditionalFormatting>
  <conditionalFormatting sqref="E6:E15">
    <cfRule type="expression" priority="3" aboveAverage="0" equalAverage="0" bottom="0" percent="0" rank="0" text="" dxfId="1">
      <formula>AND(ISNUMBER(E6),ISNUMBER(D6),E6&lt;D6)</formula>
    </cfRule>
  </conditionalFormatting>
  <conditionalFormatting sqref="F17">
    <cfRule type="expression" priority="4" aboveAverage="0" equalAverage="0" bottom="0" percent="0" rank="0" text="" dxfId="0">
      <formula>LEFT(F17,3)="Đạt"</formula>
    </cfRule>
  </conditionalFormatting>
  <dataValidations count="1">
    <dataValidation allowBlank="true" error="Tháng từ 1 đến 12" errorStyle="stop" operator="between" showDropDown="false" showErrorMessage="false" showInputMessage="false" sqref="D6:E15" type="whole">
      <formula1>1</formula1>
      <formula2>12</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2026-10-05T04:33:35Z</dcterms:created>
  <dc:creator>openpyxl</dc:creator>
  <dc:description/>
  <dc:language>en-US</dc:language>
  <cp:lastModifiedBy/>
  <dcterms:modified xsi:type="dcterms:W3CDTF">2026-10-05T04:33:35Z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