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DECRUZ\Desktop\SUS\PRESENTACION 4ABRIL\"/>
    </mc:Choice>
  </mc:AlternateContent>
  <bookViews>
    <workbookView xWindow="0" yWindow="0" windowWidth="19440" windowHeight="7755" firstSheet="1" activeTab="1"/>
  </bookViews>
  <sheets>
    <sheet name="POR HOSPITAL" sheetId="9" r:id="rId1"/>
    <sheet name="POR MES" sheetId="8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9" l="1"/>
  <c r="G69" i="9"/>
  <c r="F69" i="9" l="1"/>
  <c r="E69" i="9"/>
  <c r="D69" i="9"/>
  <c r="C69" i="9"/>
  <c r="B69" i="9"/>
</calcChain>
</file>

<file path=xl/sharedStrings.xml><?xml version="1.0" encoding="utf-8"?>
<sst xmlns="http://schemas.openxmlformats.org/spreadsheetml/2006/main" count="145" uniqueCount="78">
  <si>
    <t>MAYO</t>
  </si>
  <si>
    <t>SANTA CRUZ</t>
  </si>
  <si>
    <t>ABRIL</t>
  </si>
  <si>
    <t>MARZO</t>
  </si>
  <si>
    <t>JULIO</t>
  </si>
  <si>
    <t>JUNIO</t>
  </si>
  <si>
    <t>AGOSTO</t>
  </si>
  <si>
    <t>PAILON</t>
  </si>
  <si>
    <t>YAPACANI</t>
  </si>
  <si>
    <t>CAMIRI</t>
  </si>
  <si>
    <t>WARNES</t>
  </si>
  <si>
    <t>CUEVO</t>
  </si>
  <si>
    <t>VALLEGRANDE</t>
  </si>
  <si>
    <t>SAMAIPATA</t>
  </si>
  <si>
    <t xml:space="preserve">LA GARDIA </t>
  </si>
  <si>
    <t>COMARAPA</t>
  </si>
  <si>
    <t>PUERTO QUIJARRO</t>
  </si>
  <si>
    <t>SAN JAVIER</t>
  </si>
  <si>
    <t>GENERAL SAAVEDRA</t>
  </si>
  <si>
    <t>GUTIERREZ</t>
  </si>
  <si>
    <t>CONCEPCION</t>
  </si>
  <si>
    <t>CABEZAS</t>
  </si>
  <si>
    <t>CHARAGUA</t>
  </si>
  <si>
    <t>PORTACHUELO</t>
  </si>
  <si>
    <t>SAN PEDRO</t>
  </si>
  <si>
    <t>SAN JULIAN</t>
  </si>
  <si>
    <t>HOSPITAL JAPONES</t>
  </si>
  <si>
    <t>BOYUIBE</t>
  </si>
  <si>
    <t>PUERTO SUAREZ</t>
  </si>
  <si>
    <t>LAGUNILLAS</t>
  </si>
  <si>
    <t>SAIPINA</t>
  </si>
  <si>
    <t>SAN MATIAS</t>
  </si>
  <si>
    <t xml:space="preserve">SAN MATIAS </t>
  </si>
  <si>
    <t>BUENA VISTA</t>
  </si>
  <si>
    <t>SAN RAMON</t>
  </si>
  <si>
    <t>SAN RAFAEL</t>
  </si>
  <si>
    <t>OKINAWA</t>
  </si>
  <si>
    <t>MINEROS</t>
  </si>
  <si>
    <t>SAN IGNACIO DE VELASCO</t>
  </si>
  <si>
    <t>PUCARA</t>
  </si>
  <si>
    <t>CARMEN RIVERO TORRES</t>
  </si>
  <si>
    <t>BAURES</t>
  </si>
  <si>
    <t>COBIJA</t>
  </si>
  <si>
    <t>VILLA MONTES</t>
  </si>
  <si>
    <t>COCHABAMBA</t>
  </si>
  <si>
    <t>POSTRERE DEL VALE</t>
  </si>
  <si>
    <t>TRIGAL</t>
  </si>
  <si>
    <t>PUERTO VILLAROEL</t>
  </si>
  <si>
    <t>YACUIVA</t>
  </si>
  <si>
    <t>ASCENCION DE GUARAYOS</t>
  </si>
  <si>
    <t>CUATRO CAÑADA</t>
  </si>
  <si>
    <t>FERNADEZ ALONSO</t>
  </si>
  <si>
    <t>PORONGO</t>
  </si>
  <si>
    <t>COTOCA</t>
  </si>
  <si>
    <t>SAN JOSE DE CHIQUITOS</t>
  </si>
  <si>
    <t>URUBICHA</t>
  </si>
  <si>
    <t>EL PUENTE</t>
  </si>
  <si>
    <t>MORO MORO</t>
  </si>
  <si>
    <t>SAN CARLOS</t>
  </si>
  <si>
    <t>EL TORNO</t>
  </si>
  <si>
    <t>MAIRANA</t>
  </si>
  <si>
    <t>SAN JUAN DE YAPACANI</t>
  </si>
  <si>
    <t>SAN ANTONIO DE LOMERIO</t>
  </si>
  <si>
    <t>ROBORE</t>
  </si>
  <si>
    <t>SANTA ROSA DEL SARA</t>
  </si>
  <si>
    <t>QUIRUSILLA</t>
  </si>
  <si>
    <t>HOSPITAL DE LA MUJER "DR. PERCY BOLAND R."</t>
  </si>
  <si>
    <t>HOSPITAL DE NIÑOS "DR. MARIO ORTIZ S."</t>
  </si>
  <si>
    <t>INSTITUTO ONCOLOGICO DEL ORIENTE BOLIVIANO</t>
  </si>
  <si>
    <t>Etiquetas de fila</t>
  </si>
  <si>
    <t>Suma de MONTO</t>
  </si>
  <si>
    <t>Total general</t>
  </si>
  <si>
    <t>Etiquetas de columna</t>
  </si>
  <si>
    <t>MONTERO</t>
  </si>
  <si>
    <t>HOSPITAL SAN JUAN DE DIOS</t>
  </si>
  <si>
    <t>PAMPAGRANDE</t>
  </si>
  <si>
    <t xml:space="preserve">Gestion </t>
  </si>
  <si>
    <t>INTERNIVELES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</si>
</sst>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164" fontId="0" fillId="2" borderId="0" xfId="0" applyNumberFormat="1" applyFill="1"/>
    <xf numFmtId="0" fontId="2" fillId="3" borderId="0" xfId="0" applyFont="1" applyFill="1"/>
  </cellXfs>
  <cellStyles count="1">
    <cellStyle name="Normal" xfId="0" builtinId="0"/>
  </cellStyles>
  <dxfs count="7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* #,##0.00\ _€_-;\-* #,##0.00\ _€_-;_-* &quot;-&quot;??\ _€_-;_-@_-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sz val="10"/>
      </font>
    </dxf>
    <dxf>
      <alignment wrapText="1" readingOrder="0"/>
    </dxf>
    <dxf>
      <alignment wrapText="1" readingOrder="0"/>
    </dxf>
    <dxf>
      <numFmt numFmtId="164" formatCode="_-* #,##0.00\ _€_-;\-* #,##0.00\ _€_-;_-* &quot;-&quot;??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stro Albarado, Jose Federico" refreshedDate="43902.650743749997" createdVersion="5" refreshedVersion="5" minRefreshableVersion="3" recordCount="555">
  <cacheSource type="worksheet">
    <worksheetSource name="Tabla3"/>
  </cacheSource>
  <cacheFields count="5">
    <cacheField name="HOSPITAL" numFmtId="0">
      <sharedItems count="5">
        <s v="HOSPITAL DE LA MUJER &quot;DR. PERCY BOLAND R.&quot;"/>
        <s v="HOSPITAL JAPONES"/>
        <s v="HOSPITAL DE NIÑOS &quot;DR. MARIO ORTIZ S.&quot;"/>
        <s v="INSTITUTO ONCOLOGICO DEL ORIENTE BOLIVIANO"/>
        <s v="HOSPITAL SAN JUAN DE DIOS"/>
      </sharedItems>
    </cacheField>
    <cacheField name="MUNICIPIO" numFmtId="0">
      <sharedItems count="61">
        <s v="ASCENCION DE GUARAYOS"/>
        <s v="BAURES"/>
        <s v="BOYUIBE"/>
        <s v="BUENA VISTA"/>
        <s v="CABEZAS"/>
        <s v="CAMIRI"/>
        <s v="CARMEN RIVERO TORRES"/>
        <s v="CHARAGUA"/>
        <s v="COBIJA"/>
        <s v="COCHABAMBA"/>
        <s v="COMARAPA"/>
        <s v="CONCEPCION"/>
        <s v="COTOCA"/>
        <s v="CUATRO CAÑADA"/>
        <s v="CUEVO"/>
        <s v="EL PUENTE"/>
        <s v="EL TORNO"/>
        <s v="FERNADEZ ALONSO"/>
        <s v="GENERAL SAAVEDRA"/>
        <s v="GUTIERREZ"/>
        <s v="LA GARDIA "/>
        <s v="LAGUNILLAS"/>
        <s v="MAIRANA"/>
        <s v="MINEROS"/>
        <s v="MONTERO"/>
        <s v="MORO MORO"/>
        <s v="OKINAWA"/>
        <s v="PAILON"/>
        <s v="PAMPAGRANDE"/>
        <s v="PORONGO"/>
        <s v="PORTACHUELO"/>
        <s v="POSTRERE DEL VALE"/>
        <s v="PUCARA"/>
        <s v="PUERTO QUIJARRO"/>
        <s v="PUERTO SUAREZ"/>
        <s v="PUERTO VILLAROEL"/>
        <s v="QUIRUSILLA"/>
        <s v="ROBORE"/>
        <s v="SAIPINA"/>
        <s v="SAMAIPATA"/>
        <s v="SAN ANTONIO DE LOMERIO"/>
        <s v="SAN CARLOS"/>
        <s v="SAN IGNACIO DE VELASCO"/>
        <s v="SAN JAVIER"/>
        <s v="SAN JOSE DE CHIQUITOS"/>
        <s v="SAN JUAN DE YAPACANI"/>
        <s v="SAN JULIAN"/>
        <s v="SAN MATIAS"/>
        <s v="SAN MATIAS "/>
        <s v="SAN PEDRO"/>
        <s v="SAN RAFAEL"/>
        <s v="SAN RAMON"/>
        <s v="SANTA CRUZ"/>
        <s v="SANTA ROSA DEL SARA"/>
        <s v="TRIGAL"/>
        <s v="URUBICHA"/>
        <s v="VALLEGRANDE"/>
        <s v="VILLA MONTES"/>
        <s v="WARNES"/>
        <s v="YACUIVA"/>
        <s v="YAPACANI"/>
      </sharedItems>
    </cacheField>
    <cacheField name="MES" numFmtId="0">
      <sharedItems count="6">
        <s v="ABRIL"/>
        <s v="AGOSTO"/>
        <s v="JULIO"/>
        <s v="JUNIO"/>
        <s v="MARZO"/>
        <s v="MAYO"/>
      </sharedItems>
    </cacheField>
    <cacheField name="MONTO" numFmtId="164">
      <sharedItems containsSemiMixedTypes="0" containsString="0" containsNumber="1" minValue="2" maxValue="317645.40000000002"/>
    </cacheField>
    <cacheField name="Columna1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5">
  <r>
    <x v="0"/>
    <x v="0"/>
    <x v="0"/>
    <n v="2427"/>
    <m/>
  </r>
  <r>
    <x v="0"/>
    <x v="0"/>
    <x v="1"/>
    <n v="1052"/>
    <m/>
  </r>
  <r>
    <x v="0"/>
    <x v="0"/>
    <x v="2"/>
    <n v="5145"/>
    <m/>
  </r>
  <r>
    <x v="0"/>
    <x v="0"/>
    <x v="3"/>
    <n v="4265"/>
    <m/>
  </r>
  <r>
    <x v="0"/>
    <x v="0"/>
    <x v="4"/>
    <n v="3107"/>
    <m/>
  </r>
  <r>
    <x v="1"/>
    <x v="0"/>
    <x v="3"/>
    <n v="100"/>
    <m/>
  </r>
  <r>
    <x v="1"/>
    <x v="0"/>
    <x v="5"/>
    <n v="1184"/>
    <m/>
  </r>
  <r>
    <x v="2"/>
    <x v="0"/>
    <x v="2"/>
    <n v="660"/>
    <m/>
  </r>
  <r>
    <x v="2"/>
    <x v="0"/>
    <x v="4"/>
    <n v="62"/>
    <m/>
  </r>
  <r>
    <x v="2"/>
    <x v="0"/>
    <x v="5"/>
    <n v="4"/>
    <m/>
  </r>
  <r>
    <x v="3"/>
    <x v="0"/>
    <x v="2"/>
    <n v="8848"/>
    <m/>
  </r>
  <r>
    <x v="3"/>
    <x v="0"/>
    <x v="4"/>
    <n v="2548"/>
    <m/>
  </r>
  <r>
    <x v="2"/>
    <x v="1"/>
    <x v="2"/>
    <n v="752"/>
    <m/>
  </r>
  <r>
    <x v="3"/>
    <x v="2"/>
    <x v="0"/>
    <n v="700"/>
    <m/>
  </r>
  <r>
    <x v="3"/>
    <x v="2"/>
    <x v="3"/>
    <n v="1204"/>
    <m/>
  </r>
  <r>
    <x v="0"/>
    <x v="3"/>
    <x v="0"/>
    <n v="3900"/>
    <m/>
  </r>
  <r>
    <x v="0"/>
    <x v="3"/>
    <x v="2"/>
    <n v="1258"/>
    <m/>
  </r>
  <r>
    <x v="0"/>
    <x v="3"/>
    <x v="3"/>
    <n v="582"/>
    <m/>
  </r>
  <r>
    <x v="0"/>
    <x v="3"/>
    <x v="4"/>
    <n v="1988"/>
    <m/>
  </r>
  <r>
    <x v="1"/>
    <x v="3"/>
    <x v="5"/>
    <n v="228"/>
    <m/>
  </r>
  <r>
    <x v="3"/>
    <x v="3"/>
    <x v="0"/>
    <n v="140"/>
    <m/>
  </r>
  <r>
    <x v="3"/>
    <x v="3"/>
    <x v="2"/>
    <n v="3864"/>
    <m/>
  </r>
  <r>
    <x v="3"/>
    <x v="3"/>
    <x v="4"/>
    <n v="1484"/>
    <m/>
  </r>
  <r>
    <x v="3"/>
    <x v="3"/>
    <x v="5"/>
    <n v="2184"/>
    <m/>
  </r>
  <r>
    <x v="0"/>
    <x v="4"/>
    <x v="0"/>
    <n v="5660"/>
    <m/>
  </r>
  <r>
    <x v="0"/>
    <x v="4"/>
    <x v="1"/>
    <n v="2194"/>
    <m/>
  </r>
  <r>
    <x v="0"/>
    <x v="4"/>
    <x v="2"/>
    <n v="5487"/>
    <m/>
  </r>
  <r>
    <x v="0"/>
    <x v="4"/>
    <x v="3"/>
    <n v="8404"/>
    <m/>
  </r>
  <r>
    <x v="0"/>
    <x v="4"/>
    <x v="4"/>
    <n v="4129"/>
    <m/>
  </r>
  <r>
    <x v="0"/>
    <x v="4"/>
    <x v="5"/>
    <n v="3853"/>
    <m/>
  </r>
  <r>
    <x v="2"/>
    <x v="4"/>
    <x v="2"/>
    <n v="1547"/>
    <m/>
  </r>
  <r>
    <x v="3"/>
    <x v="4"/>
    <x v="0"/>
    <n v="1176"/>
    <m/>
  </r>
  <r>
    <x v="3"/>
    <x v="4"/>
    <x v="1"/>
    <n v="644"/>
    <m/>
  </r>
  <r>
    <x v="3"/>
    <x v="4"/>
    <x v="2"/>
    <n v="3528"/>
    <m/>
  </r>
  <r>
    <x v="3"/>
    <x v="4"/>
    <x v="3"/>
    <n v="1904"/>
    <m/>
  </r>
  <r>
    <x v="3"/>
    <x v="4"/>
    <x v="4"/>
    <n v="4480"/>
    <m/>
  </r>
  <r>
    <x v="3"/>
    <x v="4"/>
    <x v="5"/>
    <n v="980"/>
    <m/>
  </r>
  <r>
    <x v="4"/>
    <x v="4"/>
    <x v="1"/>
    <n v="1318"/>
    <m/>
  </r>
  <r>
    <x v="4"/>
    <x v="4"/>
    <x v="2"/>
    <n v="2"/>
    <m/>
  </r>
  <r>
    <x v="4"/>
    <x v="4"/>
    <x v="3"/>
    <n v="186"/>
    <m/>
  </r>
  <r>
    <x v="4"/>
    <x v="4"/>
    <x v="5"/>
    <n v="1568"/>
    <m/>
  </r>
  <r>
    <x v="0"/>
    <x v="5"/>
    <x v="0"/>
    <n v="296"/>
    <m/>
  </r>
  <r>
    <x v="0"/>
    <x v="5"/>
    <x v="3"/>
    <n v="4254"/>
    <m/>
  </r>
  <r>
    <x v="2"/>
    <x v="5"/>
    <x v="2"/>
    <n v="120"/>
    <m/>
  </r>
  <r>
    <x v="2"/>
    <x v="5"/>
    <x v="3"/>
    <n v="1315"/>
    <m/>
  </r>
  <r>
    <x v="3"/>
    <x v="5"/>
    <x v="0"/>
    <n v="1260"/>
    <m/>
  </r>
  <r>
    <x v="3"/>
    <x v="5"/>
    <x v="1"/>
    <n v="252"/>
    <m/>
  </r>
  <r>
    <x v="3"/>
    <x v="5"/>
    <x v="2"/>
    <n v="672"/>
    <m/>
  </r>
  <r>
    <x v="3"/>
    <x v="5"/>
    <x v="3"/>
    <n v="2772"/>
    <m/>
  </r>
  <r>
    <x v="3"/>
    <x v="5"/>
    <x v="4"/>
    <n v="2044"/>
    <m/>
  </r>
  <r>
    <x v="3"/>
    <x v="5"/>
    <x v="5"/>
    <n v="560"/>
    <m/>
  </r>
  <r>
    <x v="4"/>
    <x v="5"/>
    <x v="2"/>
    <n v="827"/>
    <m/>
  </r>
  <r>
    <x v="3"/>
    <x v="6"/>
    <x v="0"/>
    <n v="392"/>
    <m/>
  </r>
  <r>
    <x v="3"/>
    <x v="6"/>
    <x v="2"/>
    <n v="140"/>
    <m/>
  </r>
  <r>
    <x v="3"/>
    <x v="6"/>
    <x v="5"/>
    <n v="168"/>
    <m/>
  </r>
  <r>
    <x v="0"/>
    <x v="7"/>
    <x v="0"/>
    <n v="1323"/>
    <m/>
  </r>
  <r>
    <x v="0"/>
    <x v="7"/>
    <x v="1"/>
    <n v="424"/>
    <m/>
  </r>
  <r>
    <x v="0"/>
    <x v="7"/>
    <x v="2"/>
    <n v="3866"/>
    <m/>
  </r>
  <r>
    <x v="0"/>
    <x v="7"/>
    <x v="4"/>
    <n v="1863"/>
    <m/>
  </r>
  <r>
    <x v="2"/>
    <x v="7"/>
    <x v="0"/>
    <n v="624"/>
    <m/>
  </r>
  <r>
    <x v="2"/>
    <x v="7"/>
    <x v="1"/>
    <n v="619"/>
    <m/>
  </r>
  <r>
    <x v="2"/>
    <x v="7"/>
    <x v="3"/>
    <n v="2"/>
    <m/>
  </r>
  <r>
    <x v="1"/>
    <x v="7"/>
    <x v="5"/>
    <n v="2250"/>
    <m/>
  </r>
  <r>
    <x v="3"/>
    <x v="7"/>
    <x v="0"/>
    <n v="1932"/>
    <m/>
  </r>
  <r>
    <x v="3"/>
    <x v="7"/>
    <x v="3"/>
    <n v="980"/>
    <m/>
  </r>
  <r>
    <x v="3"/>
    <x v="7"/>
    <x v="4"/>
    <n v="616"/>
    <m/>
  </r>
  <r>
    <x v="3"/>
    <x v="7"/>
    <x v="5"/>
    <n v="634"/>
    <m/>
  </r>
  <r>
    <x v="2"/>
    <x v="8"/>
    <x v="2"/>
    <n v="3509.18"/>
    <m/>
  </r>
  <r>
    <x v="3"/>
    <x v="9"/>
    <x v="0"/>
    <n v="224"/>
    <m/>
  </r>
  <r>
    <x v="0"/>
    <x v="10"/>
    <x v="0"/>
    <n v="2942"/>
    <m/>
  </r>
  <r>
    <x v="0"/>
    <x v="10"/>
    <x v="3"/>
    <n v="4159"/>
    <m/>
  </r>
  <r>
    <x v="0"/>
    <x v="10"/>
    <x v="4"/>
    <n v="3386"/>
    <m/>
  </r>
  <r>
    <x v="0"/>
    <x v="10"/>
    <x v="5"/>
    <n v="852"/>
    <m/>
  </r>
  <r>
    <x v="2"/>
    <x v="10"/>
    <x v="2"/>
    <n v="752"/>
    <m/>
  </r>
  <r>
    <x v="2"/>
    <x v="10"/>
    <x v="5"/>
    <n v="214"/>
    <m/>
  </r>
  <r>
    <x v="1"/>
    <x v="10"/>
    <x v="5"/>
    <n v="2"/>
    <m/>
  </r>
  <r>
    <x v="3"/>
    <x v="10"/>
    <x v="0"/>
    <n v="1148"/>
    <m/>
  </r>
  <r>
    <x v="3"/>
    <x v="10"/>
    <x v="2"/>
    <n v="2408"/>
    <m/>
  </r>
  <r>
    <x v="3"/>
    <x v="10"/>
    <x v="3"/>
    <n v="2380"/>
    <m/>
  </r>
  <r>
    <x v="3"/>
    <x v="10"/>
    <x v="4"/>
    <n v="1484"/>
    <m/>
  </r>
  <r>
    <x v="4"/>
    <x v="10"/>
    <x v="1"/>
    <n v="468"/>
    <m/>
  </r>
  <r>
    <x v="4"/>
    <x v="10"/>
    <x v="2"/>
    <n v="862"/>
    <m/>
  </r>
  <r>
    <x v="4"/>
    <x v="10"/>
    <x v="5"/>
    <n v="2826"/>
    <m/>
  </r>
  <r>
    <x v="0"/>
    <x v="11"/>
    <x v="1"/>
    <n v="387"/>
    <m/>
  </r>
  <r>
    <x v="0"/>
    <x v="11"/>
    <x v="2"/>
    <n v="2721"/>
    <m/>
  </r>
  <r>
    <x v="0"/>
    <x v="11"/>
    <x v="4"/>
    <n v="1290"/>
    <m/>
  </r>
  <r>
    <x v="1"/>
    <x v="11"/>
    <x v="5"/>
    <n v="373"/>
    <m/>
  </r>
  <r>
    <x v="2"/>
    <x v="11"/>
    <x v="0"/>
    <n v="60"/>
    <m/>
  </r>
  <r>
    <x v="2"/>
    <x v="11"/>
    <x v="3"/>
    <n v="7733.15"/>
    <m/>
  </r>
  <r>
    <x v="3"/>
    <x v="11"/>
    <x v="0"/>
    <n v="2828"/>
    <m/>
  </r>
  <r>
    <x v="3"/>
    <x v="11"/>
    <x v="2"/>
    <n v="3052"/>
    <m/>
  </r>
  <r>
    <x v="3"/>
    <x v="11"/>
    <x v="5"/>
    <n v="2604"/>
    <m/>
  </r>
  <r>
    <x v="0"/>
    <x v="12"/>
    <x v="0"/>
    <n v="21222.3"/>
    <m/>
  </r>
  <r>
    <x v="0"/>
    <x v="12"/>
    <x v="1"/>
    <n v="3329"/>
    <m/>
  </r>
  <r>
    <x v="0"/>
    <x v="12"/>
    <x v="2"/>
    <n v="18448"/>
    <m/>
  </r>
  <r>
    <x v="0"/>
    <x v="12"/>
    <x v="3"/>
    <n v="8828.2999999999993"/>
    <m/>
  </r>
  <r>
    <x v="0"/>
    <x v="12"/>
    <x v="4"/>
    <n v="5458"/>
    <m/>
  </r>
  <r>
    <x v="0"/>
    <x v="12"/>
    <x v="5"/>
    <n v="15591"/>
    <m/>
  </r>
  <r>
    <x v="1"/>
    <x v="12"/>
    <x v="0"/>
    <n v="240"/>
    <m/>
  </r>
  <r>
    <x v="1"/>
    <x v="12"/>
    <x v="1"/>
    <n v="830"/>
    <m/>
  </r>
  <r>
    <x v="1"/>
    <x v="12"/>
    <x v="2"/>
    <n v="500"/>
    <m/>
  </r>
  <r>
    <x v="1"/>
    <x v="12"/>
    <x v="3"/>
    <n v="490"/>
    <m/>
  </r>
  <r>
    <x v="1"/>
    <x v="12"/>
    <x v="5"/>
    <n v="5825"/>
    <m/>
  </r>
  <r>
    <x v="2"/>
    <x v="12"/>
    <x v="0"/>
    <n v="350"/>
    <m/>
  </r>
  <r>
    <x v="2"/>
    <x v="12"/>
    <x v="1"/>
    <n v="60"/>
    <m/>
  </r>
  <r>
    <x v="2"/>
    <x v="12"/>
    <x v="2"/>
    <n v="202"/>
    <m/>
  </r>
  <r>
    <x v="2"/>
    <x v="12"/>
    <x v="3"/>
    <n v="327"/>
    <m/>
  </r>
  <r>
    <x v="2"/>
    <x v="12"/>
    <x v="4"/>
    <n v="1322"/>
    <m/>
  </r>
  <r>
    <x v="2"/>
    <x v="12"/>
    <x v="5"/>
    <n v="258"/>
    <m/>
  </r>
  <r>
    <x v="3"/>
    <x v="12"/>
    <x v="0"/>
    <n v="5096"/>
    <m/>
  </r>
  <r>
    <x v="3"/>
    <x v="12"/>
    <x v="1"/>
    <n v="1288"/>
    <m/>
  </r>
  <r>
    <x v="3"/>
    <x v="12"/>
    <x v="2"/>
    <n v="3052"/>
    <m/>
  </r>
  <r>
    <x v="3"/>
    <x v="12"/>
    <x v="3"/>
    <n v="2940"/>
    <m/>
  </r>
  <r>
    <x v="3"/>
    <x v="12"/>
    <x v="4"/>
    <n v="5852"/>
    <m/>
  </r>
  <r>
    <x v="3"/>
    <x v="12"/>
    <x v="5"/>
    <n v="2492"/>
    <m/>
  </r>
  <r>
    <x v="4"/>
    <x v="12"/>
    <x v="0"/>
    <n v="432"/>
    <m/>
  </r>
  <r>
    <x v="4"/>
    <x v="12"/>
    <x v="1"/>
    <n v="2359"/>
    <m/>
  </r>
  <r>
    <x v="4"/>
    <x v="12"/>
    <x v="2"/>
    <n v="3002"/>
    <m/>
  </r>
  <r>
    <x v="4"/>
    <x v="12"/>
    <x v="3"/>
    <n v="1500"/>
    <m/>
  </r>
  <r>
    <x v="4"/>
    <x v="12"/>
    <x v="4"/>
    <n v="60"/>
    <m/>
  </r>
  <r>
    <x v="0"/>
    <x v="13"/>
    <x v="0"/>
    <n v="3984"/>
    <m/>
  </r>
  <r>
    <x v="0"/>
    <x v="13"/>
    <x v="2"/>
    <n v="2056"/>
    <m/>
  </r>
  <r>
    <x v="0"/>
    <x v="13"/>
    <x v="3"/>
    <n v="5290"/>
    <m/>
  </r>
  <r>
    <x v="0"/>
    <x v="13"/>
    <x v="4"/>
    <n v="6496"/>
    <m/>
  </r>
  <r>
    <x v="0"/>
    <x v="13"/>
    <x v="5"/>
    <n v="1004"/>
    <m/>
  </r>
  <r>
    <x v="1"/>
    <x v="13"/>
    <x v="5"/>
    <n v="431"/>
    <m/>
  </r>
  <r>
    <x v="2"/>
    <x v="13"/>
    <x v="3"/>
    <n v="156"/>
    <m/>
  </r>
  <r>
    <x v="3"/>
    <x v="13"/>
    <x v="0"/>
    <n v="728"/>
    <m/>
  </r>
  <r>
    <x v="3"/>
    <x v="13"/>
    <x v="1"/>
    <n v="1092"/>
    <m/>
  </r>
  <r>
    <x v="3"/>
    <x v="13"/>
    <x v="2"/>
    <n v="756"/>
    <m/>
  </r>
  <r>
    <x v="3"/>
    <x v="13"/>
    <x v="3"/>
    <n v="784"/>
    <m/>
  </r>
  <r>
    <x v="3"/>
    <x v="13"/>
    <x v="4"/>
    <n v="3192"/>
    <m/>
  </r>
  <r>
    <x v="3"/>
    <x v="13"/>
    <x v="5"/>
    <n v="1848"/>
    <m/>
  </r>
  <r>
    <x v="3"/>
    <x v="14"/>
    <x v="0"/>
    <n v="364"/>
    <m/>
  </r>
  <r>
    <x v="3"/>
    <x v="14"/>
    <x v="3"/>
    <n v="476"/>
    <m/>
  </r>
  <r>
    <x v="3"/>
    <x v="14"/>
    <x v="4"/>
    <n v="504"/>
    <m/>
  </r>
  <r>
    <x v="0"/>
    <x v="15"/>
    <x v="0"/>
    <n v="845"/>
    <m/>
  </r>
  <r>
    <x v="3"/>
    <x v="15"/>
    <x v="0"/>
    <n v="616"/>
    <m/>
  </r>
  <r>
    <x v="3"/>
    <x v="15"/>
    <x v="1"/>
    <n v="812"/>
    <m/>
  </r>
  <r>
    <x v="3"/>
    <x v="15"/>
    <x v="2"/>
    <n v="56"/>
    <m/>
  </r>
  <r>
    <x v="3"/>
    <x v="15"/>
    <x v="4"/>
    <n v="616"/>
    <m/>
  </r>
  <r>
    <x v="3"/>
    <x v="15"/>
    <x v="5"/>
    <n v="1204"/>
    <m/>
  </r>
  <r>
    <x v="0"/>
    <x v="16"/>
    <x v="0"/>
    <n v="2746"/>
    <m/>
  </r>
  <r>
    <x v="0"/>
    <x v="16"/>
    <x v="2"/>
    <n v="6802"/>
    <m/>
  </r>
  <r>
    <x v="0"/>
    <x v="16"/>
    <x v="3"/>
    <n v="4265"/>
    <m/>
  </r>
  <r>
    <x v="0"/>
    <x v="16"/>
    <x v="4"/>
    <n v="6984"/>
    <m/>
  </r>
  <r>
    <x v="0"/>
    <x v="16"/>
    <x v="5"/>
    <n v="3787"/>
    <m/>
  </r>
  <r>
    <x v="1"/>
    <x v="16"/>
    <x v="5"/>
    <n v="779"/>
    <m/>
  </r>
  <r>
    <x v="2"/>
    <x v="16"/>
    <x v="1"/>
    <n v="10"/>
    <m/>
  </r>
  <r>
    <x v="2"/>
    <x v="16"/>
    <x v="2"/>
    <n v="4599.6000000000004"/>
    <m/>
  </r>
  <r>
    <x v="2"/>
    <x v="16"/>
    <x v="3"/>
    <n v="1174"/>
    <m/>
  </r>
  <r>
    <x v="2"/>
    <x v="16"/>
    <x v="4"/>
    <n v="764"/>
    <m/>
  </r>
  <r>
    <x v="2"/>
    <x v="16"/>
    <x v="5"/>
    <n v="1187"/>
    <m/>
  </r>
  <r>
    <x v="3"/>
    <x v="16"/>
    <x v="0"/>
    <n v="5348"/>
    <m/>
  </r>
  <r>
    <x v="3"/>
    <x v="16"/>
    <x v="1"/>
    <n v="1512"/>
    <m/>
  </r>
  <r>
    <x v="3"/>
    <x v="16"/>
    <x v="2"/>
    <n v="13804"/>
    <m/>
  </r>
  <r>
    <x v="3"/>
    <x v="16"/>
    <x v="3"/>
    <n v="8680"/>
    <m/>
  </r>
  <r>
    <x v="3"/>
    <x v="16"/>
    <x v="4"/>
    <n v="4256"/>
    <m/>
  </r>
  <r>
    <x v="3"/>
    <x v="16"/>
    <x v="5"/>
    <n v="5320"/>
    <m/>
  </r>
  <r>
    <x v="4"/>
    <x v="16"/>
    <x v="0"/>
    <n v="1094"/>
    <m/>
  </r>
  <r>
    <x v="4"/>
    <x v="16"/>
    <x v="1"/>
    <n v="445"/>
    <m/>
  </r>
  <r>
    <x v="4"/>
    <x v="16"/>
    <x v="4"/>
    <n v="272"/>
    <m/>
  </r>
  <r>
    <x v="4"/>
    <x v="16"/>
    <x v="5"/>
    <n v="4936"/>
    <m/>
  </r>
  <r>
    <x v="3"/>
    <x v="17"/>
    <x v="0"/>
    <n v="2352"/>
    <m/>
  </r>
  <r>
    <x v="3"/>
    <x v="17"/>
    <x v="1"/>
    <n v="280"/>
    <m/>
  </r>
  <r>
    <x v="3"/>
    <x v="17"/>
    <x v="2"/>
    <n v="840"/>
    <m/>
  </r>
  <r>
    <x v="3"/>
    <x v="17"/>
    <x v="3"/>
    <n v="1400"/>
    <m/>
  </r>
  <r>
    <x v="3"/>
    <x v="17"/>
    <x v="4"/>
    <n v="588"/>
    <m/>
  </r>
  <r>
    <x v="3"/>
    <x v="17"/>
    <x v="5"/>
    <n v="476"/>
    <m/>
  </r>
  <r>
    <x v="0"/>
    <x v="18"/>
    <x v="3"/>
    <n v="903"/>
    <m/>
  </r>
  <r>
    <x v="3"/>
    <x v="18"/>
    <x v="0"/>
    <n v="952"/>
    <m/>
  </r>
  <r>
    <x v="3"/>
    <x v="18"/>
    <x v="1"/>
    <n v="868"/>
    <m/>
  </r>
  <r>
    <x v="3"/>
    <x v="18"/>
    <x v="2"/>
    <n v="392"/>
    <m/>
  </r>
  <r>
    <x v="3"/>
    <x v="18"/>
    <x v="3"/>
    <n v="2044"/>
    <m/>
  </r>
  <r>
    <x v="3"/>
    <x v="18"/>
    <x v="4"/>
    <n v="1176"/>
    <m/>
  </r>
  <r>
    <x v="3"/>
    <x v="18"/>
    <x v="5"/>
    <n v="1008"/>
    <m/>
  </r>
  <r>
    <x v="3"/>
    <x v="19"/>
    <x v="0"/>
    <n v="812"/>
    <m/>
  </r>
  <r>
    <x v="3"/>
    <x v="19"/>
    <x v="1"/>
    <n v="476"/>
    <m/>
  </r>
  <r>
    <x v="3"/>
    <x v="19"/>
    <x v="3"/>
    <n v="1680"/>
    <m/>
  </r>
  <r>
    <x v="3"/>
    <x v="19"/>
    <x v="4"/>
    <n v="1708"/>
    <m/>
  </r>
  <r>
    <x v="3"/>
    <x v="19"/>
    <x v="5"/>
    <n v="644"/>
    <m/>
  </r>
  <r>
    <x v="0"/>
    <x v="20"/>
    <x v="0"/>
    <n v="14995"/>
    <m/>
  </r>
  <r>
    <x v="0"/>
    <x v="20"/>
    <x v="1"/>
    <n v="4843"/>
    <m/>
  </r>
  <r>
    <x v="0"/>
    <x v="20"/>
    <x v="2"/>
    <n v="26193"/>
    <m/>
  </r>
  <r>
    <x v="0"/>
    <x v="20"/>
    <x v="3"/>
    <n v="26894.9"/>
    <m/>
  </r>
  <r>
    <x v="0"/>
    <x v="20"/>
    <x v="4"/>
    <n v="24692"/>
    <m/>
  </r>
  <r>
    <x v="0"/>
    <x v="20"/>
    <x v="5"/>
    <n v="18974"/>
    <m/>
  </r>
  <r>
    <x v="1"/>
    <x v="20"/>
    <x v="2"/>
    <n v="402"/>
    <m/>
  </r>
  <r>
    <x v="1"/>
    <x v="20"/>
    <x v="3"/>
    <n v="114"/>
    <m/>
  </r>
  <r>
    <x v="1"/>
    <x v="20"/>
    <x v="5"/>
    <n v="44"/>
    <m/>
  </r>
  <r>
    <x v="2"/>
    <x v="20"/>
    <x v="0"/>
    <n v="6225"/>
    <m/>
  </r>
  <r>
    <x v="2"/>
    <x v="20"/>
    <x v="1"/>
    <n v="1307"/>
    <m/>
  </r>
  <r>
    <x v="2"/>
    <x v="20"/>
    <x v="2"/>
    <n v="5664.5"/>
    <m/>
  </r>
  <r>
    <x v="2"/>
    <x v="20"/>
    <x v="3"/>
    <n v="335"/>
    <m/>
  </r>
  <r>
    <x v="2"/>
    <x v="20"/>
    <x v="5"/>
    <n v="2589"/>
    <m/>
  </r>
  <r>
    <x v="3"/>
    <x v="20"/>
    <x v="0"/>
    <n v="19208"/>
    <m/>
  </r>
  <r>
    <x v="3"/>
    <x v="20"/>
    <x v="1"/>
    <n v="5572"/>
    <m/>
  </r>
  <r>
    <x v="3"/>
    <x v="20"/>
    <x v="2"/>
    <n v="13748"/>
    <m/>
  </r>
  <r>
    <x v="3"/>
    <x v="20"/>
    <x v="3"/>
    <n v="10220"/>
    <m/>
  </r>
  <r>
    <x v="3"/>
    <x v="20"/>
    <x v="4"/>
    <n v="12068"/>
    <m/>
  </r>
  <r>
    <x v="3"/>
    <x v="20"/>
    <x v="5"/>
    <n v="8512"/>
    <m/>
  </r>
  <r>
    <x v="4"/>
    <x v="20"/>
    <x v="0"/>
    <n v="3142"/>
    <m/>
  </r>
  <r>
    <x v="4"/>
    <x v="20"/>
    <x v="1"/>
    <n v="1147"/>
    <m/>
  </r>
  <r>
    <x v="4"/>
    <x v="20"/>
    <x v="2"/>
    <n v="4657"/>
    <m/>
  </r>
  <r>
    <x v="4"/>
    <x v="20"/>
    <x v="3"/>
    <n v="370"/>
    <m/>
  </r>
  <r>
    <x v="4"/>
    <x v="20"/>
    <x v="4"/>
    <n v="584"/>
    <m/>
  </r>
  <r>
    <x v="3"/>
    <x v="21"/>
    <x v="0"/>
    <n v="1092"/>
    <m/>
  </r>
  <r>
    <x v="3"/>
    <x v="21"/>
    <x v="3"/>
    <n v="700"/>
    <m/>
  </r>
  <r>
    <x v="3"/>
    <x v="21"/>
    <x v="4"/>
    <n v="84"/>
    <m/>
  </r>
  <r>
    <x v="0"/>
    <x v="22"/>
    <x v="0"/>
    <n v="780"/>
    <m/>
  </r>
  <r>
    <x v="0"/>
    <x v="22"/>
    <x v="2"/>
    <n v="1323"/>
    <m/>
  </r>
  <r>
    <x v="0"/>
    <x v="22"/>
    <x v="3"/>
    <n v="1323"/>
    <m/>
  </r>
  <r>
    <x v="0"/>
    <x v="22"/>
    <x v="4"/>
    <n v="1323"/>
    <m/>
  </r>
  <r>
    <x v="0"/>
    <x v="22"/>
    <x v="5"/>
    <n v="1006"/>
    <m/>
  </r>
  <r>
    <x v="3"/>
    <x v="22"/>
    <x v="1"/>
    <n v="392"/>
    <m/>
  </r>
  <r>
    <x v="3"/>
    <x v="22"/>
    <x v="2"/>
    <n v="1232"/>
    <m/>
  </r>
  <r>
    <x v="3"/>
    <x v="22"/>
    <x v="3"/>
    <n v="1288"/>
    <m/>
  </r>
  <r>
    <x v="3"/>
    <x v="22"/>
    <x v="5"/>
    <n v="1568"/>
    <m/>
  </r>
  <r>
    <x v="0"/>
    <x v="23"/>
    <x v="0"/>
    <n v="1323"/>
    <m/>
  </r>
  <r>
    <x v="0"/>
    <x v="23"/>
    <x v="2"/>
    <n v="3450"/>
    <m/>
  </r>
  <r>
    <x v="0"/>
    <x v="23"/>
    <x v="3"/>
    <n v="296"/>
    <m/>
  </r>
  <r>
    <x v="0"/>
    <x v="23"/>
    <x v="4"/>
    <n v="1323"/>
    <m/>
  </r>
  <r>
    <x v="0"/>
    <x v="23"/>
    <x v="5"/>
    <n v="296"/>
    <m/>
  </r>
  <r>
    <x v="3"/>
    <x v="23"/>
    <x v="0"/>
    <n v="1316"/>
    <m/>
  </r>
  <r>
    <x v="3"/>
    <x v="23"/>
    <x v="1"/>
    <n v="952"/>
    <m/>
  </r>
  <r>
    <x v="3"/>
    <x v="23"/>
    <x v="3"/>
    <n v="1232"/>
    <m/>
  </r>
  <r>
    <x v="3"/>
    <x v="23"/>
    <x v="4"/>
    <n v="2660"/>
    <m/>
  </r>
  <r>
    <x v="3"/>
    <x v="23"/>
    <x v="5"/>
    <n v="1428"/>
    <m/>
  </r>
  <r>
    <x v="0"/>
    <x v="24"/>
    <x v="0"/>
    <n v="8424"/>
    <m/>
  </r>
  <r>
    <x v="0"/>
    <x v="24"/>
    <x v="1"/>
    <n v="1905"/>
    <m/>
  </r>
  <r>
    <x v="0"/>
    <x v="24"/>
    <x v="2"/>
    <n v="9292"/>
    <m/>
  </r>
  <r>
    <x v="0"/>
    <x v="24"/>
    <x v="3"/>
    <n v="9648"/>
    <m/>
  </r>
  <r>
    <x v="0"/>
    <x v="24"/>
    <x v="4"/>
    <n v="16095"/>
    <m/>
  </r>
  <r>
    <x v="0"/>
    <x v="24"/>
    <x v="5"/>
    <n v="12067"/>
    <m/>
  </r>
  <r>
    <x v="2"/>
    <x v="24"/>
    <x v="0"/>
    <n v="3438"/>
    <m/>
  </r>
  <r>
    <x v="2"/>
    <x v="24"/>
    <x v="1"/>
    <n v="277"/>
    <m/>
  </r>
  <r>
    <x v="2"/>
    <x v="24"/>
    <x v="2"/>
    <n v="306"/>
    <m/>
  </r>
  <r>
    <x v="2"/>
    <x v="24"/>
    <x v="3"/>
    <n v="699"/>
    <m/>
  </r>
  <r>
    <x v="2"/>
    <x v="24"/>
    <x v="4"/>
    <n v="978"/>
    <m/>
  </r>
  <r>
    <x v="2"/>
    <x v="24"/>
    <x v="5"/>
    <n v="114"/>
    <m/>
  </r>
  <r>
    <x v="1"/>
    <x v="24"/>
    <x v="1"/>
    <n v="190"/>
    <m/>
  </r>
  <r>
    <x v="1"/>
    <x v="24"/>
    <x v="3"/>
    <n v="385"/>
    <m/>
  </r>
  <r>
    <x v="1"/>
    <x v="24"/>
    <x v="5"/>
    <n v="1630"/>
    <m/>
  </r>
  <r>
    <x v="3"/>
    <x v="24"/>
    <x v="0"/>
    <n v="9688"/>
    <m/>
  </r>
  <r>
    <x v="3"/>
    <x v="24"/>
    <x v="1"/>
    <n v="3388"/>
    <m/>
  </r>
  <r>
    <x v="3"/>
    <x v="24"/>
    <x v="2"/>
    <n v="7028"/>
    <m/>
  </r>
  <r>
    <x v="3"/>
    <x v="24"/>
    <x v="3"/>
    <n v="5404"/>
    <m/>
  </r>
  <r>
    <x v="3"/>
    <x v="24"/>
    <x v="4"/>
    <n v="8932"/>
    <m/>
  </r>
  <r>
    <x v="3"/>
    <x v="24"/>
    <x v="5"/>
    <n v="4760"/>
    <m/>
  </r>
  <r>
    <x v="4"/>
    <x v="24"/>
    <x v="0"/>
    <n v="309"/>
    <m/>
  </r>
  <r>
    <x v="4"/>
    <x v="24"/>
    <x v="3"/>
    <n v="400"/>
    <m/>
  </r>
  <r>
    <x v="4"/>
    <x v="24"/>
    <x v="4"/>
    <n v="300"/>
    <m/>
  </r>
  <r>
    <x v="3"/>
    <x v="25"/>
    <x v="0"/>
    <n v="196"/>
    <m/>
  </r>
  <r>
    <x v="3"/>
    <x v="25"/>
    <x v="1"/>
    <n v="364"/>
    <m/>
  </r>
  <r>
    <x v="3"/>
    <x v="25"/>
    <x v="2"/>
    <n v="252"/>
    <m/>
  </r>
  <r>
    <x v="3"/>
    <x v="25"/>
    <x v="4"/>
    <n v="1204"/>
    <m/>
  </r>
  <r>
    <x v="3"/>
    <x v="25"/>
    <x v="5"/>
    <n v="252"/>
    <m/>
  </r>
  <r>
    <x v="0"/>
    <x v="26"/>
    <x v="0"/>
    <n v="2780"/>
    <m/>
  </r>
  <r>
    <x v="0"/>
    <x v="26"/>
    <x v="3"/>
    <n v="2125"/>
    <m/>
  </r>
  <r>
    <x v="0"/>
    <x v="26"/>
    <x v="5"/>
    <n v="582"/>
    <m/>
  </r>
  <r>
    <x v="3"/>
    <x v="26"/>
    <x v="0"/>
    <n v="140"/>
    <m/>
  </r>
  <r>
    <x v="3"/>
    <x v="26"/>
    <x v="1"/>
    <n v="1204"/>
    <m/>
  </r>
  <r>
    <x v="3"/>
    <x v="26"/>
    <x v="3"/>
    <n v="280"/>
    <m/>
  </r>
  <r>
    <x v="3"/>
    <x v="26"/>
    <x v="4"/>
    <n v="420"/>
    <m/>
  </r>
  <r>
    <x v="3"/>
    <x v="26"/>
    <x v="5"/>
    <n v="1120"/>
    <m/>
  </r>
  <r>
    <x v="0"/>
    <x v="27"/>
    <x v="0"/>
    <n v="6002"/>
    <m/>
  </r>
  <r>
    <x v="0"/>
    <x v="27"/>
    <x v="1"/>
    <n v="2700"/>
    <m/>
  </r>
  <r>
    <x v="0"/>
    <x v="27"/>
    <x v="2"/>
    <n v="1619"/>
    <m/>
  </r>
  <r>
    <x v="0"/>
    <x v="27"/>
    <x v="4"/>
    <n v="9669"/>
    <m/>
  </r>
  <r>
    <x v="0"/>
    <x v="27"/>
    <x v="5"/>
    <n v="4337"/>
    <m/>
  </r>
  <r>
    <x v="1"/>
    <x v="27"/>
    <x v="3"/>
    <n v="216"/>
    <m/>
  </r>
  <r>
    <x v="1"/>
    <x v="27"/>
    <x v="5"/>
    <n v="2622"/>
    <m/>
  </r>
  <r>
    <x v="2"/>
    <x v="27"/>
    <x v="2"/>
    <n v="2159"/>
    <m/>
  </r>
  <r>
    <x v="2"/>
    <x v="27"/>
    <x v="3"/>
    <n v="2"/>
    <m/>
  </r>
  <r>
    <x v="3"/>
    <x v="27"/>
    <x v="0"/>
    <n v="1288"/>
    <m/>
  </r>
  <r>
    <x v="3"/>
    <x v="27"/>
    <x v="2"/>
    <n v="1148"/>
    <m/>
  </r>
  <r>
    <x v="3"/>
    <x v="27"/>
    <x v="2"/>
    <n v="1148"/>
    <m/>
  </r>
  <r>
    <x v="3"/>
    <x v="27"/>
    <x v="3"/>
    <n v="112"/>
    <m/>
  </r>
  <r>
    <x v="3"/>
    <x v="27"/>
    <x v="4"/>
    <n v="3192"/>
    <m/>
  </r>
  <r>
    <x v="3"/>
    <x v="27"/>
    <x v="5"/>
    <n v="196"/>
    <m/>
  </r>
  <r>
    <x v="4"/>
    <x v="27"/>
    <x v="0"/>
    <n v="100"/>
    <m/>
  </r>
  <r>
    <x v="0"/>
    <x v="28"/>
    <x v="1"/>
    <n v="1052"/>
    <m/>
  </r>
  <r>
    <x v="0"/>
    <x v="28"/>
    <x v="3"/>
    <n v="551"/>
    <m/>
  </r>
  <r>
    <x v="0"/>
    <x v="28"/>
    <x v="4"/>
    <n v="2942"/>
    <m/>
  </r>
  <r>
    <x v="0"/>
    <x v="28"/>
    <x v="5"/>
    <n v="296"/>
    <m/>
  </r>
  <r>
    <x v="2"/>
    <x v="28"/>
    <x v="3"/>
    <n v="2"/>
    <m/>
  </r>
  <r>
    <x v="3"/>
    <x v="28"/>
    <x v="2"/>
    <n v="756"/>
    <m/>
  </r>
  <r>
    <x v="3"/>
    <x v="28"/>
    <x v="4"/>
    <n v="280"/>
    <m/>
  </r>
  <r>
    <x v="0"/>
    <x v="29"/>
    <x v="0"/>
    <n v="3690"/>
    <m/>
  </r>
  <r>
    <x v="0"/>
    <x v="29"/>
    <x v="1"/>
    <n v="1960"/>
    <m/>
  </r>
  <r>
    <x v="0"/>
    <x v="29"/>
    <x v="2"/>
    <n v="1915"/>
    <m/>
  </r>
  <r>
    <x v="0"/>
    <x v="29"/>
    <x v="3"/>
    <n v="6932.3"/>
    <m/>
  </r>
  <r>
    <x v="0"/>
    <x v="29"/>
    <x v="4"/>
    <n v="1443"/>
    <m/>
  </r>
  <r>
    <x v="0"/>
    <x v="29"/>
    <x v="5"/>
    <n v="1915"/>
    <m/>
  </r>
  <r>
    <x v="3"/>
    <x v="29"/>
    <x v="0"/>
    <n v="1400"/>
    <m/>
  </r>
  <r>
    <x v="3"/>
    <x v="29"/>
    <x v="1"/>
    <n v="392"/>
    <m/>
  </r>
  <r>
    <x v="3"/>
    <x v="29"/>
    <x v="2"/>
    <n v="280"/>
    <m/>
  </r>
  <r>
    <x v="3"/>
    <x v="29"/>
    <x v="3"/>
    <n v="1260"/>
    <m/>
  </r>
  <r>
    <x v="3"/>
    <x v="29"/>
    <x v="4"/>
    <n v="1988"/>
    <m/>
  </r>
  <r>
    <x v="4"/>
    <x v="29"/>
    <x v="0"/>
    <n v="408"/>
    <m/>
  </r>
  <r>
    <x v="4"/>
    <x v="29"/>
    <x v="1"/>
    <n v="680"/>
    <m/>
  </r>
  <r>
    <x v="4"/>
    <x v="29"/>
    <x v="2"/>
    <n v="2580"/>
    <m/>
  </r>
  <r>
    <x v="4"/>
    <x v="29"/>
    <x v="3"/>
    <n v="2279"/>
    <m/>
  </r>
  <r>
    <x v="4"/>
    <x v="29"/>
    <x v="4"/>
    <n v="2299"/>
    <m/>
  </r>
  <r>
    <x v="0"/>
    <x v="30"/>
    <x v="0"/>
    <n v="1348"/>
    <m/>
  </r>
  <r>
    <x v="0"/>
    <x v="30"/>
    <x v="2"/>
    <n v="1619"/>
    <m/>
  </r>
  <r>
    <x v="0"/>
    <x v="30"/>
    <x v="3"/>
    <n v="298"/>
    <m/>
  </r>
  <r>
    <x v="0"/>
    <x v="30"/>
    <x v="4"/>
    <n v="4477"/>
    <m/>
  </r>
  <r>
    <x v="3"/>
    <x v="30"/>
    <x v="0"/>
    <n v="1540"/>
    <m/>
  </r>
  <r>
    <x v="3"/>
    <x v="30"/>
    <x v="1"/>
    <n v="784"/>
    <m/>
  </r>
  <r>
    <x v="3"/>
    <x v="30"/>
    <x v="2"/>
    <n v="252"/>
    <m/>
  </r>
  <r>
    <x v="3"/>
    <x v="30"/>
    <x v="3"/>
    <n v="728"/>
    <m/>
  </r>
  <r>
    <x v="3"/>
    <x v="30"/>
    <x v="4"/>
    <n v="1723"/>
    <m/>
  </r>
  <r>
    <x v="3"/>
    <x v="30"/>
    <x v="5"/>
    <n v="1624"/>
    <m/>
  </r>
  <r>
    <x v="3"/>
    <x v="31"/>
    <x v="0"/>
    <n v="168"/>
    <m/>
  </r>
  <r>
    <x v="3"/>
    <x v="32"/>
    <x v="0"/>
    <n v="140"/>
    <m/>
  </r>
  <r>
    <x v="3"/>
    <x v="32"/>
    <x v="2"/>
    <n v="476"/>
    <m/>
  </r>
  <r>
    <x v="3"/>
    <x v="32"/>
    <x v="5"/>
    <n v="196"/>
    <m/>
  </r>
  <r>
    <x v="0"/>
    <x v="33"/>
    <x v="4"/>
    <n v="1323"/>
    <m/>
  </r>
  <r>
    <x v="0"/>
    <x v="33"/>
    <x v="5"/>
    <n v="1004"/>
    <m/>
  </r>
  <r>
    <x v="2"/>
    <x v="33"/>
    <x v="1"/>
    <n v="158"/>
    <m/>
  </r>
  <r>
    <x v="3"/>
    <x v="33"/>
    <x v="2"/>
    <n v="868"/>
    <m/>
  </r>
  <r>
    <x v="3"/>
    <x v="33"/>
    <x v="5"/>
    <n v="3640"/>
    <m/>
  </r>
  <r>
    <x v="0"/>
    <x v="34"/>
    <x v="3"/>
    <n v="551"/>
    <m/>
  </r>
  <r>
    <x v="0"/>
    <x v="34"/>
    <x v="5"/>
    <n v="551"/>
    <m/>
  </r>
  <r>
    <x v="3"/>
    <x v="34"/>
    <x v="2"/>
    <n v="252"/>
    <m/>
  </r>
  <r>
    <x v="3"/>
    <x v="34"/>
    <x v="4"/>
    <n v="476"/>
    <m/>
  </r>
  <r>
    <x v="3"/>
    <x v="34"/>
    <x v="5"/>
    <n v="336"/>
    <m/>
  </r>
  <r>
    <x v="0"/>
    <x v="35"/>
    <x v="4"/>
    <n v="1004"/>
    <m/>
  </r>
  <r>
    <x v="0"/>
    <x v="35"/>
    <x v="5"/>
    <n v="1874"/>
    <m/>
  </r>
  <r>
    <x v="4"/>
    <x v="35"/>
    <x v="0"/>
    <n v="109"/>
    <m/>
  </r>
  <r>
    <x v="4"/>
    <x v="35"/>
    <x v="4"/>
    <n v="109"/>
    <m/>
  </r>
  <r>
    <x v="3"/>
    <x v="36"/>
    <x v="1"/>
    <n v="56"/>
    <m/>
  </r>
  <r>
    <x v="3"/>
    <x v="36"/>
    <x v="2"/>
    <n v="392"/>
    <m/>
  </r>
  <r>
    <x v="3"/>
    <x v="36"/>
    <x v="4"/>
    <n v="140"/>
    <m/>
  </r>
  <r>
    <x v="3"/>
    <x v="36"/>
    <x v="5"/>
    <n v="532"/>
    <m/>
  </r>
  <r>
    <x v="0"/>
    <x v="37"/>
    <x v="0"/>
    <n v="1152"/>
    <m/>
  </r>
  <r>
    <x v="0"/>
    <x v="37"/>
    <x v="2"/>
    <n v="1323"/>
    <m/>
  </r>
  <r>
    <x v="0"/>
    <x v="37"/>
    <x v="3"/>
    <n v="1323"/>
    <m/>
  </r>
  <r>
    <x v="0"/>
    <x v="37"/>
    <x v="4"/>
    <n v="1692"/>
    <m/>
  </r>
  <r>
    <x v="0"/>
    <x v="37"/>
    <x v="5"/>
    <n v="1323"/>
    <m/>
  </r>
  <r>
    <x v="3"/>
    <x v="37"/>
    <x v="0"/>
    <n v="308"/>
    <m/>
  </r>
  <r>
    <x v="3"/>
    <x v="37"/>
    <x v="2"/>
    <n v="1092"/>
    <m/>
  </r>
  <r>
    <x v="3"/>
    <x v="37"/>
    <x v="3"/>
    <n v="1932"/>
    <m/>
  </r>
  <r>
    <x v="3"/>
    <x v="37"/>
    <x v="4"/>
    <n v="1652"/>
    <m/>
  </r>
  <r>
    <x v="3"/>
    <x v="37"/>
    <x v="5"/>
    <n v="224"/>
    <m/>
  </r>
  <r>
    <x v="0"/>
    <x v="38"/>
    <x v="3"/>
    <n v="802"/>
    <m/>
  </r>
  <r>
    <x v="0"/>
    <x v="38"/>
    <x v="4"/>
    <n v="1619"/>
    <m/>
  </r>
  <r>
    <x v="3"/>
    <x v="38"/>
    <x v="0"/>
    <n v="1372"/>
    <m/>
  </r>
  <r>
    <x v="3"/>
    <x v="38"/>
    <x v="1"/>
    <n v="392"/>
    <m/>
  </r>
  <r>
    <x v="3"/>
    <x v="38"/>
    <x v="2"/>
    <n v="1036"/>
    <m/>
  </r>
  <r>
    <x v="3"/>
    <x v="38"/>
    <x v="5"/>
    <n v="448"/>
    <m/>
  </r>
  <r>
    <x v="0"/>
    <x v="39"/>
    <x v="0"/>
    <n v="2591"/>
    <m/>
  </r>
  <r>
    <x v="0"/>
    <x v="39"/>
    <x v="1"/>
    <n v="1323"/>
    <m/>
  </r>
  <r>
    <x v="0"/>
    <x v="39"/>
    <x v="4"/>
    <n v="1152"/>
    <m/>
  </r>
  <r>
    <x v="0"/>
    <x v="39"/>
    <x v="5"/>
    <n v="3914"/>
    <m/>
  </r>
  <r>
    <x v="2"/>
    <x v="39"/>
    <x v="0"/>
    <n v="1004.5"/>
    <m/>
  </r>
  <r>
    <x v="2"/>
    <x v="39"/>
    <x v="2"/>
    <n v="20"/>
    <m/>
  </r>
  <r>
    <x v="2"/>
    <x v="39"/>
    <x v="3"/>
    <n v="821.5"/>
    <m/>
  </r>
  <r>
    <x v="3"/>
    <x v="39"/>
    <x v="0"/>
    <n v="1932"/>
    <m/>
  </r>
  <r>
    <x v="3"/>
    <x v="39"/>
    <x v="1"/>
    <n v="728"/>
    <m/>
  </r>
  <r>
    <x v="3"/>
    <x v="39"/>
    <x v="4"/>
    <n v="336"/>
    <m/>
  </r>
  <r>
    <x v="2"/>
    <x v="40"/>
    <x v="4"/>
    <n v="1243"/>
    <m/>
  </r>
  <r>
    <x v="3"/>
    <x v="40"/>
    <x v="0"/>
    <n v="84"/>
    <m/>
  </r>
  <r>
    <x v="3"/>
    <x v="40"/>
    <x v="2"/>
    <n v="252"/>
    <m/>
  </r>
  <r>
    <x v="3"/>
    <x v="40"/>
    <x v="3"/>
    <n v="140"/>
    <m/>
  </r>
  <r>
    <x v="4"/>
    <x v="40"/>
    <x v="5"/>
    <n v="4"/>
    <m/>
  </r>
  <r>
    <x v="0"/>
    <x v="41"/>
    <x v="0"/>
    <n v="1348"/>
    <m/>
  </r>
  <r>
    <x v="0"/>
    <x v="41"/>
    <x v="2"/>
    <n v="1323"/>
    <m/>
  </r>
  <r>
    <x v="0"/>
    <x v="41"/>
    <x v="4"/>
    <n v="4554"/>
    <m/>
  </r>
  <r>
    <x v="0"/>
    <x v="41"/>
    <x v="5"/>
    <n v="60"/>
    <m/>
  </r>
  <r>
    <x v="1"/>
    <x v="41"/>
    <x v="2"/>
    <n v="300"/>
    <m/>
  </r>
  <r>
    <x v="1"/>
    <x v="41"/>
    <x v="5"/>
    <n v="393"/>
    <m/>
  </r>
  <r>
    <x v="3"/>
    <x v="41"/>
    <x v="0"/>
    <n v="2044"/>
    <m/>
  </r>
  <r>
    <x v="3"/>
    <x v="41"/>
    <x v="1"/>
    <n v="756"/>
    <m/>
  </r>
  <r>
    <x v="3"/>
    <x v="41"/>
    <x v="2"/>
    <n v="3976"/>
    <m/>
  </r>
  <r>
    <x v="3"/>
    <x v="41"/>
    <x v="3"/>
    <n v="1456"/>
    <m/>
  </r>
  <r>
    <x v="3"/>
    <x v="41"/>
    <x v="4"/>
    <n v="868"/>
    <m/>
  </r>
  <r>
    <x v="3"/>
    <x v="41"/>
    <x v="4"/>
    <n v="868"/>
    <m/>
  </r>
  <r>
    <x v="3"/>
    <x v="41"/>
    <x v="5"/>
    <n v="1316"/>
    <m/>
  </r>
  <r>
    <x v="0"/>
    <x v="42"/>
    <x v="0"/>
    <n v="804"/>
    <m/>
  </r>
  <r>
    <x v="0"/>
    <x v="42"/>
    <x v="2"/>
    <n v="2873"/>
    <m/>
  </r>
  <r>
    <x v="0"/>
    <x v="42"/>
    <x v="4"/>
    <n v="551"/>
    <m/>
  </r>
  <r>
    <x v="0"/>
    <x v="42"/>
    <x v="5"/>
    <n v="582"/>
    <m/>
  </r>
  <r>
    <x v="3"/>
    <x v="42"/>
    <x v="0"/>
    <n v="3836"/>
    <m/>
  </r>
  <r>
    <x v="3"/>
    <x v="42"/>
    <x v="3"/>
    <n v="2380"/>
    <m/>
  </r>
  <r>
    <x v="3"/>
    <x v="42"/>
    <x v="4"/>
    <n v="8512"/>
    <m/>
  </r>
  <r>
    <x v="3"/>
    <x v="42"/>
    <x v="5"/>
    <n v="5292"/>
    <m/>
  </r>
  <r>
    <x v="0"/>
    <x v="43"/>
    <x v="5"/>
    <n v="1323"/>
    <m/>
  </r>
  <r>
    <x v="3"/>
    <x v="43"/>
    <x v="0"/>
    <n v="812"/>
    <m/>
  </r>
  <r>
    <x v="3"/>
    <x v="43"/>
    <x v="2"/>
    <n v="140"/>
    <m/>
  </r>
  <r>
    <x v="3"/>
    <x v="43"/>
    <x v="3"/>
    <n v="840"/>
    <m/>
  </r>
  <r>
    <x v="3"/>
    <x v="43"/>
    <x v="4"/>
    <n v="672"/>
    <m/>
  </r>
  <r>
    <x v="0"/>
    <x v="44"/>
    <x v="0"/>
    <n v="5556"/>
    <m/>
  </r>
  <r>
    <x v="0"/>
    <x v="44"/>
    <x v="2"/>
    <n v="4898"/>
    <m/>
  </r>
  <r>
    <x v="0"/>
    <x v="44"/>
    <x v="3"/>
    <n v="4645"/>
    <m/>
  </r>
  <r>
    <x v="0"/>
    <x v="44"/>
    <x v="4"/>
    <n v="3126"/>
    <m/>
  </r>
  <r>
    <x v="0"/>
    <x v="44"/>
    <x v="5"/>
    <n v="2623"/>
    <m/>
  </r>
  <r>
    <x v="2"/>
    <x v="44"/>
    <x v="2"/>
    <n v="167"/>
    <m/>
  </r>
  <r>
    <x v="3"/>
    <x v="44"/>
    <x v="0"/>
    <n v="728"/>
    <m/>
  </r>
  <r>
    <x v="3"/>
    <x v="44"/>
    <x v="2"/>
    <n v="476"/>
    <m/>
  </r>
  <r>
    <x v="3"/>
    <x v="44"/>
    <x v="3"/>
    <n v="700"/>
    <m/>
  </r>
  <r>
    <x v="3"/>
    <x v="44"/>
    <x v="4"/>
    <n v="868"/>
    <m/>
  </r>
  <r>
    <x v="3"/>
    <x v="44"/>
    <x v="5"/>
    <n v="672"/>
    <m/>
  </r>
  <r>
    <x v="3"/>
    <x v="45"/>
    <x v="0"/>
    <n v="2268"/>
    <m/>
  </r>
  <r>
    <x v="3"/>
    <x v="45"/>
    <x v="1"/>
    <n v="28"/>
    <m/>
  </r>
  <r>
    <x v="3"/>
    <x v="45"/>
    <x v="4"/>
    <n v="1092"/>
    <m/>
  </r>
  <r>
    <x v="0"/>
    <x v="46"/>
    <x v="0"/>
    <n v="2460"/>
    <m/>
  </r>
  <r>
    <x v="0"/>
    <x v="46"/>
    <x v="1"/>
    <n v="3131"/>
    <m/>
  </r>
  <r>
    <x v="0"/>
    <x v="46"/>
    <x v="2"/>
    <n v="6404"/>
    <m/>
  </r>
  <r>
    <x v="0"/>
    <x v="46"/>
    <x v="3"/>
    <n v="2903"/>
    <m/>
  </r>
  <r>
    <x v="0"/>
    <x v="46"/>
    <x v="4"/>
    <n v="7029"/>
    <m/>
  </r>
  <r>
    <x v="0"/>
    <x v="46"/>
    <x v="5"/>
    <n v="2722"/>
    <m/>
  </r>
  <r>
    <x v="2"/>
    <x v="46"/>
    <x v="2"/>
    <n v="3918"/>
    <m/>
  </r>
  <r>
    <x v="1"/>
    <x v="46"/>
    <x v="2"/>
    <n v="80"/>
    <m/>
  </r>
  <r>
    <x v="1"/>
    <x v="46"/>
    <x v="5"/>
    <n v="1847"/>
    <m/>
  </r>
  <r>
    <x v="3"/>
    <x v="46"/>
    <x v="0"/>
    <n v="5320"/>
    <m/>
  </r>
  <r>
    <x v="3"/>
    <x v="46"/>
    <x v="1"/>
    <n v="1988"/>
    <m/>
  </r>
  <r>
    <x v="3"/>
    <x v="46"/>
    <x v="2"/>
    <n v="4783"/>
    <m/>
  </r>
  <r>
    <x v="3"/>
    <x v="46"/>
    <x v="3"/>
    <n v="9520"/>
    <m/>
  </r>
  <r>
    <x v="3"/>
    <x v="46"/>
    <x v="4"/>
    <n v="6384"/>
    <m/>
  </r>
  <r>
    <x v="3"/>
    <x v="46"/>
    <x v="5"/>
    <n v="3724"/>
    <m/>
  </r>
  <r>
    <x v="3"/>
    <x v="47"/>
    <x v="0"/>
    <n v="532"/>
    <m/>
  </r>
  <r>
    <x v="3"/>
    <x v="47"/>
    <x v="2"/>
    <n v="56"/>
    <m/>
  </r>
  <r>
    <x v="3"/>
    <x v="47"/>
    <x v="3"/>
    <n v="140"/>
    <m/>
  </r>
  <r>
    <x v="3"/>
    <x v="47"/>
    <x v="5"/>
    <n v="224"/>
    <m/>
  </r>
  <r>
    <x v="1"/>
    <x v="48"/>
    <x v="5"/>
    <n v="38"/>
    <m/>
  </r>
  <r>
    <x v="0"/>
    <x v="49"/>
    <x v="5"/>
    <n v="147"/>
    <m/>
  </r>
  <r>
    <x v="3"/>
    <x v="49"/>
    <x v="0"/>
    <n v="2604"/>
    <m/>
  </r>
  <r>
    <x v="3"/>
    <x v="49"/>
    <x v="1"/>
    <n v="1260"/>
    <m/>
  </r>
  <r>
    <x v="3"/>
    <x v="49"/>
    <x v="2"/>
    <n v="1232"/>
    <m/>
  </r>
  <r>
    <x v="3"/>
    <x v="49"/>
    <x v="3"/>
    <n v="532"/>
    <m/>
  </r>
  <r>
    <x v="3"/>
    <x v="49"/>
    <x v="4"/>
    <n v="1736"/>
    <m/>
  </r>
  <r>
    <x v="3"/>
    <x v="49"/>
    <x v="5"/>
    <n v="2240"/>
    <m/>
  </r>
  <r>
    <x v="3"/>
    <x v="50"/>
    <x v="0"/>
    <n v="364"/>
    <m/>
  </r>
  <r>
    <x v="3"/>
    <x v="50"/>
    <x v="1"/>
    <n v="644"/>
    <m/>
  </r>
  <r>
    <x v="3"/>
    <x v="50"/>
    <x v="4"/>
    <n v="252"/>
    <m/>
  </r>
  <r>
    <x v="3"/>
    <x v="50"/>
    <x v="5"/>
    <n v="644"/>
    <m/>
  </r>
  <r>
    <x v="0"/>
    <x v="51"/>
    <x v="0"/>
    <n v="2184"/>
    <m/>
  </r>
  <r>
    <x v="0"/>
    <x v="51"/>
    <x v="3"/>
    <n v="4094"/>
    <m/>
  </r>
  <r>
    <x v="0"/>
    <x v="51"/>
    <x v="4"/>
    <n v="1323"/>
    <m/>
  </r>
  <r>
    <x v="0"/>
    <x v="51"/>
    <x v="5"/>
    <n v="742"/>
    <m/>
  </r>
  <r>
    <x v="3"/>
    <x v="51"/>
    <x v="0"/>
    <n v="2156"/>
    <m/>
  </r>
  <r>
    <x v="3"/>
    <x v="51"/>
    <x v="2"/>
    <n v="420"/>
    <m/>
  </r>
  <r>
    <x v="3"/>
    <x v="51"/>
    <x v="4"/>
    <n v="140"/>
    <m/>
  </r>
  <r>
    <x v="3"/>
    <x v="51"/>
    <x v="5"/>
    <n v="476"/>
    <m/>
  </r>
  <r>
    <x v="0"/>
    <x v="52"/>
    <x v="0"/>
    <n v="317645.40000000002"/>
    <m/>
  </r>
  <r>
    <x v="0"/>
    <x v="52"/>
    <x v="1"/>
    <n v="85332"/>
    <m/>
  </r>
  <r>
    <x v="0"/>
    <x v="52"/>
    <x v="2"/>
    <n v="304962.5"/>
    <m/>
  </r>
  <r>
    <x v="0"/>
    <x v="52"/>
    <x v="3"/>
    <n v="290923.2"/>
    <m/>
  </r>
  <r>
    <x v="0"/>
    <x v="52"/>
    <x v="5"/>
    <n v="302409"/>
    <m/>
  </r>
  <r>
    <x v="3"/>
    <x v="52"/>
    <x v="0"/>
    <n v="61656"/>
    <m/>
  </r>
  <r>
    <x v="3"/>
    <x v="52"/>
    <x v="1"/>
    <n v="26768"/>
    <m/>
  </r>
  <r>
    <x v="3"/>
    <x v="52"/>
    <x v="2"/>
    <n v="39928"/>
    <m/>
  </r>
  <r>
    <x v="3"/>
    <x v="52"/>
    <x v="3"/>
    <n v="30912"/>
    <m/>
  </r>
  <r>
    <x v="3"/>
    <x v="52"/>
    <x v="4"/>
    <n v="71008"/>
    <m/>
  </r>
  <r>
    <x v="3"/>
    <x v="52"/>
    <x v="5"/>
    <n v="44996"/>
    <m/>
  </r>
  <r>
    <x v="4"/>
    <x v="52"/>
    <x v="1"/>
    <n v="2745"/>
    <m/>
  </r>
  <r>
    <x v="4"/>
    <x v="52"/>
    <x v="2"/>
    <n v="6940"/>
    <m/>
  </r>
  <r>
    <x v="4"/>
    <x v="52"/>
    <x v="4"/>
    <n v="200"/>
    <m/>
  </r>
  <r>
    <x v="4"/>
    <x v="52"/>
    <x v="5"/>
    <n v="25"/>
    <m/>
  </r>
  <r>
    <x v="0"/>
    <x v="53"/>
    <x v="0"/>
    <n v="1323"/>
    <m/>
  </r>
  <r>
    <x v="0"/>
    <x v="53"/>
    <x v="2"/>
    <n v="1323"/>
    <m/>
  </r>
  <r>
    <x v="0"/>
    <x v="53"/>
    <x v="5"/>
    <n v="1323"/>
    <m/>
  </r>
  <r>
    <x v="2"/>
    <x v="53"/>
    <x v="2"/>
    <n v="926"/>
    <m/>
  </r>
  <r>
    <x v="2"/>
    <x v="53"/>
    <x v="4"/>
    <n v="1145.5"/>
    <m/>
  </r>
  <r>
    <x v="3"/>
    <x v="53"/>
    <x v="0"/>
    <n v="2240"/>
    <m/>
  </r>
  <r>
    <x v="3"/>
    <x v="53"/>
    <x v="2"/>
    <n v="2296"/>
    <m/>
  </r>
  <r>
    <x v="3"/>
    <x v="53"/>
    <x v="3"/>
    <n v="1932"/>
    <m/>
  </r>
  <r>
    <x v="3"/>
    <x v="53"/>
    <x v="4"/>
    <n v="1148"/>
    <m/>
  </r>
  <r>
    <x v="3"/>
    <x v="53"/>
    <x v="5"/>
    <n v="420"/>
    <m/>
  </r>
  <r>
    <x v="4"/>
    <x v="53"/>
    <x v="2"/>
    <n v="272"/>
    <m/>
  </r>
  <r>
    <x v="3"/>
    <x v="54"/>
    <x v="0"/>
    <n v="392"/>
    <m/>
  </r>
  <r>
    <x v="3"/>
    <x v="55"/>
    <x v="0"/>
    <n v="84"/>
    <m/>
  </r>
  <r>
    <x v="3"/>
    <x v="55"/>
    <x v="2"/>
    <n v="1092"/>
    <m/>
  </r>
  <r>
    <x v="3"/>
    <x v="55"/>
    <x v="4"/>
    <n v="644"/>
    <m/>
  </r>
  <r>
    <x v="3"/>
    <x v="55"/>
    <x v="5"/>
    <n v="2296"/>
    <m/>
  </r>
  <r>
    <x v="0"/>
    <x v="56"/>
    <x v="0"/>
    <n v="6078"/>
    <m/>
  </r>
  <r>
    <x v="0"/>
    <x v="56"/>
    <x v="2"/>
    <n v="1323"/>
    <m/>
  </r>
  <r>
    <x v="0"/>
    <x v="56"/>
    <x v="3"/>
    <n v="2475"/>
    <m/>
  </r>
  <r>
    <x v="0"/>
    <x v="56"/>
    <x v="4"/>
    <n v="1052"/>
    <m/>
  </r>
  <r>
    <x v="1"/>
    <x v="56"/>
    <x v="5"/>
    <n v="896"/>
    <m/>
  </r>
  <r>
    <x v="2"/>
    <x v="56"/>
    <x v="2"/>
    <n v="4201.7299999999996"/>
    <m/>
  </r>
  <r>
    <x v="2"/>
    <x v="56"/>
    <x v="3"/>
    <n v="4"/>
    <m/>
  </r>
  <r>
    <x v="3"/>
    <x v="56"/>
    <x v="0"/>
    <n v="3556"/>
    <m/>
  </r>
  <r>
    <x v="3"/>
    <x v="56"/>
    <x v="2"/>
    <n v="2016"/>
    <m/>
  </r>
  <r>
    <x v="3"/>
    <x v="56"/>
    <x v="3"/>
    <n v="1512"/>
    <m/>
  </r>
  <r>
    <x v="3"/>
    <x v="56"/>
    <x v="4"/>
    <n v="1540"/>
    <m/>
  </r>
  <r>
    <x v="3"/>
    <x v="56"/>
    <x v="5"/>
    <n v="560"/>
    <m/>
  </r>
  <r>
    <x v="4"/>
    <x v="56"/>
    <x v="3"/>
    <n v="1500"/>
    <m/>
  </r>
  <r>
    <x v="4"/>
    <x v="56"/>
    <x v="5"/>
    <n v="258"/>
    <m/>
  </r>
  <r>
    <x v="0"/>
    <x v="57"/>
    <x v="3"/>
    <n v="1833"/>
    <m/>
  </r>
  <r>
    <x v="0"/>
    <x v="58"/>
    <x v="0"/>
    <n v="57214"/>
    <m/>
  </r>
  <r>
    <x v="0"/>
    <x v="58"/>
    <x v="1"/>
    <n v="13124"/>
    <m/>
  </r>
  <r>
    <x v="0"/>
    <x v="58"/>
    <x v="2"/>
    <n v="42489"/>
    <m/>
  </r>
  <r>
    <x v="0"/>
    <x v="58"/>
    <x v="3"/>
    <n v="28162.3"/>
    <m/>
  </r>
  <r>
    <x v="0"/>
    <x v="58"/>
    <x v="4"/>
    <n v="58832"/>
    <m/>
  </r>
  <r>
    <x v="0"/>
    <x v="58"/>
    <x v="5"/>
    <n v="31397"/>
    <m/>
  </r>
  <r>
    <x v="1"/>
    <x v="58"/>
    <x v="1"/>
    <n v="317"/>
    <m/>
  </r>
  <r>
    <x v="1"/>
    <x v="58"/>
    <x v="2"/>
    <n v="674"/>
    <m/>
  </r>
  <r>
    <x v="1"/>
    <x v="58"/>
    <x v="5"/>
    <n v="3979"/>
    <m/>
  </r>
  <r>
    <x v="2"/>
    <x v="58"/>
    <x v="0"/>
    <n v="313"/>
    <m/>
  </r>
  <r>
    <x v="2"/>
    <x v="58"/>
    <x v="1"/>
    <n v="60"/>
    <m/>
  </r>
  <r>
    <x v="2"/>
    <x v="58"/>
    <x v="2"/>
    <n v="1129"/>
    <m/>
  </r>
  <r>
    <x v="2"/>
    <x v="58"/>
    <x v="3"/>
    <n v="3632"/>
    <m/>
  </r>
  <r>
    <x v="2"/>
    <x v="58"/>
    <x v="4"/>
    <n v="1302"/>
    <m/>
  </r>
  <r>
    <x v="3"/>
    <x v="58"/>
    <x v="0"/>
    <n v="8512"/>
    <m/>
  </r>
  <r>
    <x v="3"/>
    <x v="58"/>
    <x v="1"/>
    <n v="2016"/>
    <m/>
  </r>
  <r>
    <x v="3"/>
    <x v="58"/>
    <x v="2"/>
    <n v="5488"/>
    <m/>
  </r>
  <r>
    <x v="3"/>
    <x v="58"/>
    <x v="3"/>
    <n v="2996"/>
    <m/>
  </r>
  <r>
    <x v="3"/>
    <x v="58"/>
    <x v="4"/>
    <n v="8792"/>
    <m/>
  </r>
  <r>
    <x v="3"/>
    <x v="58"/>
    <x v="5"/>
    <n v="10472"/>
    <m/>
  </r>
  <r>
    <x v="4"/>
    <x v="58"/>
    <x v="0"/>
    <n v="305"/>
    <m/>
  </r>
  <r>
    <x v="4"/>
    <x v="58"/>
    <x v="1"/>
    <n v="3137"/>
    <m/>
  </r>
  <r>
    <x v="4"/>
    <x v="58"/>
    <x v="3"/>
    <n v="276"/>
    <m/>
  </r>
  <r>
    <x v="4"/>
    <x v="58"/>
    <x v="4"/>
    <n v="328"/>
    <m/>
  </r>
  <r>
    <x v="4"/>
    <x v="58"/>
    <x v="5"/>
    <n v="1082"/>
    <m/>
  </r>
  <r>
    <x v="0"/>
    <x v="59"/>
    <x v="0"/>
    <n v="1323"/>
    <m/>
  </r>
  <r>
    <x v="0"/>
    <x v="59"/>
    <x v="4"/>
    <n v="1323"/>
    <m/>
  </r>
  <r>
    <x v="2"/>
    <x v="59"/>
    <x v="5"/>
    <n v="1105.5"/>
    <m/>
  </r>
  <r>
    <x v="0"/>
    <x v="60"/>
    <x v="1"/>
    <n v="296"/>
    <m/>
  </r>
  <r>
    <x v="2"/>
    <x v="60"/>
    <x v="2"/>
    <n v="1982"/>
    <m/>
  </r>
  <r>
    <x v="2"/>
    <x v="60"/>
    <x v="3"/>
    <n v="238"/>
    <m/>
  </r>
  <r>
    <x v="2"/>
    <x v="60"/>
    <x v="5"/>
    <n v="362"/>
    <m/>
  </r>
  <r>
    <x v="3"/>
    <x v="60"/>
    <x v="0"/>
    <n v="4368"/>
    <m/>
  </r>
  <r>
    <x v="3"/>
    <x v="60"/>
    <x v="1"/>
    <n v="1820"/>
    <m/>
  </r>
  <r>
    <x v="3"/>
    <x v="60"/>
    <x v="2"/>
    <n v="4984"/>
    <m/>
  </r>
  <r>
    <x v="3"/>
    <x v="60"/>
    <x v="2"/>
    <n v="280"/>
    <m/>
  </r>
  <r>
    <x v="3"/>
    <x v="60"/>
    <x v="3"/>
    <n v="2352"/>
    <m/>
  </r>
  <r>
    <x v="3"/>
    <x v="60"/>
    <x v="4"/>
    <n v="4144"/>
    <m/>
  </r>
  <r>
    <x v="3"/>
    <x v="60"/>
    <x v="5"/>
    <n v="4872"/>
    <m/>
  </r>
  <r>
    <x v="4"/>
    <x v="60"/>
    <x v="2"/>
    <n v="100"/>
    <m/>
  </r>
  <r>
    <x v="0"/>
    <x v="24"/>
    <x v="3"/>
    <n v="9648"/>
    <m/>
  </r>
  <r>
    <x v="0"/>
    <x v="24"/>
    <x v="2"/>
    <n v="9292"/>
    <m/>
  </r>
  <r>
    <x v="0"/>
    <x v="24"/>
    <x v="1"/>
    <n v="1905"/>
    <m/>
  </r>
  <r>
    <x v="0"/>
    <x v="24"/>
    <x v="0"/>
    <n v="8424"/>
    <m/>
  </r>
  <r>
    <x v="0"/>
    <x v="24"/>
    <x v="5"/>
    <n v="12067"/>
    <m/>
  </r>
  <r>
    <x v="0"/>
    <x v="24"/>
    <x v="4"/>
    <n v="16095"/>
    <m/>
  </r>
  <r>
    <x v="4"/>
    <x v="24"/>
    <x v="4"/>
    <n v="300"/>
    <m/>
  </r>
  <r>
    <x v="4"/>
    <x v="24"/>
    <x v="0"/>
    <n v="309"/>
    <m/>
  </r>
  <r>
    <x v="4"/>
    <x v="24"/>
    <x v="3"/>
    <n v="400"/>
    <m/>
  </r>
  <r>
    <x v="1"/>
    <x v="24"/>
    <x v="5"/>
    <n v="1630"/>
    <m/>
  </r>
  <r>
    <x v="1"/>
    <x v="24"/>
    <x v="3"/>
    <n v="385"/>
    <m/>
  </r>
  <r>
    <x v="1"/>
    <x v="24"/>
    <x v="1"/>
    <n v="190"/>
    <m/>
  </r>
  <r>
    <x v="2"/>
    <x v="24"/>
    <x v="4"/>
    <n v="978"/>
    <m/>
  </r>
  <r>
    <x v="2"/>
    <x v="24"/>
    <x v="0"/>
    <n v="3438"/>
    <m/>
  </r>
  <r>
    <x v="2"/>
    <x v="24"/>
    <x v="5"/>
    <n v="114"/>
    <m/>
  </r>
  <r>
    <x v="2"/>
    <x v="24"/>
    <x v="3"/>
    <n v="699"/>
    <m/>
  </r>
  <r>
    <x v="2"/>
    <x v="24"/>
    <x v="2"/>
    <n v="306"/>
    <m/>
  </r>
  <r>
    <x v="2"/>
    <x v="24"/>
    <x v="1"/>
    <n v="277"/>
    <m/>
  </r>
  <r>
    <x v="3"/>
    <x v="24"/>
    <x v="0"/>
    <n v="9688"/>
    <m/>
  </r>
  <r>
    <x v="3"/>
    <x v="24"/>
    <x v="4"/>
    <n v="8932"/>
    <m/>
  </r>
  <r>
    <x v="3"/>
    <x v="24"/>
    <x v="3"/>
    <n v="5404"/>
    <m/>
  </r>
  <r>
    <x v="3"/>
    <x v="24"/>
    <x v="1"/>
    <n v="3388"/>
    <m/>
  </r>
  <r>
    <x v="3"/>
    <x v="24"/>
    <x v="5"/>
    <n v="476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missingCaption="-" updatedVersion="5" minRefreshableVersion="3" useAutoFormatting="1" itemPrintTitles="1" createdVersion="5" indent="0" outline="1" outlineData="1" multipleFieldFilters="0">
  <location ref="A3:G66" firstHeaderRow="1" firstDataRow="2" firstDataCol="1"/>
  <pivotFields count="5">
    <pivotField axis="axisCol" showAll="0">
      <items count="6">
        <item x="1"/>
        <item x="4"/>
        <item x="0"/>
        <item x="2"/>
        <item x="3"/>
        <item t="default"/>
      </items>
    </pivotField>
    <pivotField axis="axisRow" showAll="0">
      <items count="6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t="default" sd="0"/>
      </items>
    </pivotField>
    <pivotField showAll="0"/>
    <pivotField dataField="1" numFmtId="164" showAll="0"/>
    <pivotField showAll="0"/>
  </pivotFields>
  <rowFields count="1">
    <field x="1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a de MONTO" fld="3" baseField="0" baseItem="0" numFmtId="164"/>
  </dataFields>
  <formats count="9">
    <format dxfId="70">
      <pivotArea outline="0" collapsedLevelsAreSubtotals="1" fieldPosition="0"/>
    </format>
    <format dxfId="69">
      <pivotArea dataOnly="0" labelOnly="1" fieldPosition="0">
        <references count="1">
          <reference field="0" count="0"/>
        </references>
      </pivotArea>
    </format>
    <format dxfId="68">
      <pivotArea dataOnly="0" labelOnly="1" grandCol="1" outline="0" fieldPosition="0"/>
    </format>
    <format dxfId="67">
      <pivotArea dataOnly="0" labelOnly="1" fieldPosition="0">
        <references count="1">
          <reference field="0" count="0"/>
        </references>
      </pivotArea>
    </format>
    <format dxfId="66">
      <pivotArea dataOnly="0" labelOnly="1" grandCol="1" outline="0" fieldPosition="0"/>
    </format>
    <format dxfId="65">
      <pivotArea dataOnly="0" labelOnly="1" fieldPosition="0">
        <references count="1">
          <reference field="0" count="0"/>
        </references>
      </pivotArea>
    </format>
    <format dxfId="64">
      <pivotArea dataOnly="0" labelOnly="1" grandCol="1" outline="0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missingCaption="-" updatedVersion="5" minRefreshableVersion="3" useAutoFormatting="1" itemPrintTitles="1" createdVersion="5" indent="0" outline="1" outlineData="1" multipleFieldFilters="0">
  <location ref="A3:H66" firstHeaderRow="1" firstDataRow="2" firstDataCol="1"/>
  <pivotFields count="5">
    <pivotField axis="axisRow" showAll="0">
      <items count="6">
        <item x="1"/>
        <item x="4"/>
        <item x="0"/>
        <item x="2"/>
        <item x="3"/>
        <item t="default"/>
      </items>
    </pivotField>
    <pivotField axis="axisRow" showAll="0">
      <items count="6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t="default" sd="0"/>
      </items>
    </pivotField>
    <pivotField axis="axisCol" showAll="0">
      <items count="7">
        <item x="4"/>
        <item x="0"/>
        <item x="5"/>
        <item x="3"/>
        <item x="2"/>
        <item x="1"/>
        <item t="default"/>
      </items>
    </pivotField>
    <pivotField dataField="1" numFmtId="164" showAll="0"/>
    <pivotField showAll="0"/>
  </pivotFields>
  <rowFields count="2">
    <field x="1"/>
    <field x="0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de MONTO" fld="3" baseField="0" baseItem="0" numFmtId="164"/>
  </dataFields>
  <formats count="62">
    <format dxfId="61">
      <pivotArea outline="0" collapsedLevelsAreSubtotals="1" fieldPosition="0"/>
    </format>
    <format dxfId="60">
      <pivotArea field="1" grandCol="1" collapsedLevelsAreSubtotals="1" axis="axisRow" fieldPosition="0">
        <references count="1">
          <reference field="1" count="1">
            <x v="0"/>
          </reference>
        </references>
      </pivotArea>
    </format>
    <format dxfId="59">
      <pivotArea field="1" grandCol="1" collapsedLevelsAreSubtotals="1" axis="axisRow" fieldPosition="0">
        <references count="1">
          <reference field="1" count="1">
            <x v="1"/>
          </reference>
        </references>
      </pivotArea>
    </format>
    <format dxfId="58">
      <pivotArea field="1" grandCol="1" collapsedLevelsAreSubtotals="1" axis="axisRow" fieldPosition="0">
        <references count="1">
          <reference field="1" count="1">
            <x v="2"/>
          </reference>
        </references>
      </pivotArea>
    </format>
    <format dxfId="57">
      <pivotArea field="1" grandCol="1" collapsedLevelsAreSubtotals="1" axis="axisRow" fieldPosition="0">
        <references count="1">
          <reference field="1" count="1">
            <x v="3"/>
          </reference>
        </references>
      </pivotArea>
    </format>
    <format dxfId="56">
      <pivotArea field="1" grandCol="1" collapsedLevelsAreSubtotals="1" axis="axisRow" fieldPosition="0">
        <references count="1">
          <reference field="1" count="1">
            <x v="4"/>
          </reference>
        </references>
      </pivotArea>
    </format>
    <format dxfId="55">
      <pivotArea field="1" grandCol="1" collapsedLevelsAreSubtotals="1" axis="axisRow" fieldPosition="0">
        <references count="1">
          <reference field="1" count="1">
            <x v="5"/>
          </reference>
        </references>
      </pivotArea>
    </format>
    <format dxfId="54">
      <pivotArea field="1" grandCol="1" collapsedLevelsAreSubtotals="1" axis="axisRow" fieldPosition="0">
        <references count="1">
          <reference field="1" count="1">
            <x v="6"/>
          </reference>
        </references>
      </pivotArea>
    </format>
    <format dxfId="53">
      <pivotArea field="1" grandCol="1" collapsedLevelsAreSubtotals="1" axis="axisRow" fieldPosition="0">
        <references count="1">
          <reference field="1" count="1">
            <x v="7"/>
          </reference>
        </references>
      </pivotArea>
    </format>
    <format dxfId="52">
      <pivotArea field="1" grandCol="1" collapsedLevelsAreSubtotals="1" axis="axisRow" fieldPosition="0">
        <references count="1">
          <reference field="1" count="1">
            <x v="8"/>
          </reference>
        </references>
      </pivotArea>
    </format>
    <format dxfId="51">
      <pivotArea field="1" grandCol="1" collapsedLevelsAreSubtotals="1" axis="axisRow" fieldPosition="0">
        <references count="1">
          <reference field="1" count="1">
            <x v="9"/>
          </reference>
        </references>
      </pivotArea>
    </format>
    <format dxfId="50">
      <pivotArea field="1" grandCol="1" collapsedLevelsAreSubtotals="1" axis="axisRow" fieldPosition="0">
        <references count="1">
          <reference field="1" count="1">
            <x v="10"/>
          </reference>
        </references>
      </pivotArea>
    </format>
    <format dxfId="49">
      <pivotArea field="1" grandCol="1" collapsedLevelsAreSubtotals="1" axis="axisRow" fieldPosition="0">
        <references count="1">
          <reference field="1" count="1">
            <x v="11"/>
          </reference>
        </references>
      </pivotArea>
    </format>
    <format dxfId="48">
      <pivotArea field="1" grandCol="1" collapsedLevelsAreSubtotals="1" axis="axisRow" fieldPosition="0">
        <references count="1">
          <reference field="1" count="1">
            <x v="12"/>
          </reference>
        </references>
      </pivotArea>
    </format>
    <format dxfId="47">
      <pivotArea field="1" grandCol="1" collapsedLevelsAreSubtotals="1" axis="axisRow" fieldPosition="0">
        <references count="1">
          <reference field="1" count="1">
            <x v="13"/>
          </reference>
        </references>
      </pivotArea>
    </format>
    <format dxfId="46">
      <pivotArea field="1" grandCol="1" collapsedLevelsAreSubtotals="1" axis="axisRow" fieldPosition="0">
        <references count="1">
          <reference field="1" count="1">
            <x v="14"/>
          </reference>
        </references>
      </pivotArea>
    </format>
    <format dxfId="45">
      <pivotArea field="1" grandCol="1" collapsedLevelsAreSubtotals="1" axis="axisRow" fieldPosition="0">
        <references count="1">
          <reference field="1" count="1">
            <x v="15"/>
          </reference>
        </references>
      </pivotArea>
    </format>
    <format dxfId="44">
      <pivotArea field="1" grandCol="1" collapsedLevelsAreSubtotals="1" axis="axisRow" fieldPosition="0">
        <references count="1">
          <reference field="1" count="1">
            <x v="16"/>
          </reference>
        </references>
      </pivotArea>
    </format>
    <format dxfId="43">
      <pivotArea field="1" grandCol="1" collapsedLevelsAreSubtotals="1" axis="axisRow" fieldPosition="0">
        <references count="1">
          <reference field="1" count="1">
            <x v="17"/>
          </reference>
        </references>
      </pivotArea>
    </format>
    <format dxfId="42">
      <pivotArea field="1" grandCol="1" collapsedLevelsAreSubtotals="1" axis="axisRow" fieldPosition="0">
        <references count="1">
          <reference field="1" count="1">
            <x v="18"/>
          </reference>
        </references>
      </pivotArea>
    </format>
    <format dxfId="41">
      <pivotArea field="1" grandCol="1" collapsedLevelsAreSubtotals="1" axis="axisRow" fieldPosition="0">
        <references count="1">
          <reference field="1" count="1">
            <x v="19"/>
          </reference>
        </references>
      </pivotArea>
    </format>
    <format dxfId="40">
      <pivotArea field="1" grandCol="1" collapsedLevelsAreSubtotals="1" axis="axisRow" fieldPosition="0">
        <references count="1">
          <reference field="1" count="1">
            <x v="20"/>
          </reference>
        </references>
      </pivotArea>
    </format>
    <format dxfId="39">
      <pivotArea field="1" grandCol="1" collapsedLevelsAreSubtotals="1" axis="axisRow" fieldPosition="0">
        <references count="1">
          <reference field="1" count="1">
            <x v="21"/>
          </reference>
        </references>
      </pivotArea>
    </format>
    <format dxfId="38">
      <pivotArea field="1" grandCol="1" collapsedLevelsAreSubtotals="1" axis="axisRow" fieldPosition="0">
        <references count="1">
          <reference field="1" count="1">
            <x v="22"/>
          </reference>
        </references>
      </pivotArea>
    </format>
    <format dxfId="37">
      <pivotArea field="1" grandCol="1" collapsedLevelsAreSubtotals="1" axis="axisRow" fieldPosition="0">
        <references count="1">
          <reference field="1" count="1">
            <x v="23"/>
          </reference>
        </references>
      </pivotArea>
    </format>
    <format dxfId="36">
      <pivotArea field="1" grandCol="1" collapsedLevelsAreSubtotals="1" axis="axisRow" fieldPosition="0">
        <references count="1">
          <reference field="1" count="1">
            <x v="24"/>
          </reference>
        </references>
      </pivotArea>
    </format>
    <format dxfId="35">
      <pivotArea field="1" grandCol="1" collapsedLevelsAreSubtotals="1" axis="axisRow" fieldPosition="0">
        <references count="1">
          <reference field="1" count="1">
            <x v="25"/>
          </reference>
        </references>
      </pivotArea>
    </format>
    <format dxfId="34">
      <pivotArea field="1" grandCol="1" collapsedLevelsAreSubtotals="1" axis="axisRow" fieldPosition="0">
        <references count="1">
          <reference field="1" count="1">
            <x v="26"/>
          </reference>
        </references>
      </pivotArea>
    </format>
    <format dxfId="33">
      <pivotArea field="1" grandCol="1" collapsedLevelsAreSubtotals="1" axis="axisRow" fieldPosition="0">
        <references count="1">
          <reference field="1" count="1">
            <x v="27"/>
          </reference>
        </references>
      </pivotArea>
    </format>
    <format dxfId="32">
      <pivotArea field="1" grandCol="1" collapsedLevelsAreSubtotals="1" axis="axisRow" fieldPosition="0">
        <references count="1">
          <reference field="1" count="1">
            <x v="28"/>
          </reference>
        </references>
      </pivotArea>
    </format>
    <format dxfId="31">
      <pivotArea field="1" grandCol="1" collapsedLevelsAreSubtotals="1" axis="axisRow" fieldPosition="0">
        <references count="1">
          <reference field="1" count="1">
            <x v="29"/>
          </reference>
        </references>
      </pivotArea>
    </format>
    <format dxfId="30">
      <pivotArea field="1" grandCol="1" collapsedLevelsAreSubtotals="1" axis="axisRow" fieldPosition="0">
        <references count="1">
          <reference field="1" count="1">
            <x v="30"/>
          </reference>
        </references>
      </pivotArea>
    </format>
    <format dxfId="29">
      <pivotArea field="1" grandCol="1" collapsedLevelsAreSubtotals="1" axis="axisRow" fieldPosition="0">
        <references count="1">
          <reference field="1" count="1">
            <x v="31"/>
          </reference>
        </references>
      </pivotArea>
    </format>
    <format dxfId="28">
      <pivotArea field="1" grandCol="1" collapsedLevelsAreSubtotals="1" axis="axisRow" fieldPosition="0">
        <references count="1">
          <reference field="1" count="1">
            <x v="32"/>
          </reference>
        </references>
      </pivotArea>
    </format>
    <format dxfId="27">
      <pivotArea field="1" grandCol="1" collapsedLevelsAreSubtotals="1" axis="axisRow" fieldPosition="0">
        <references count="1">
          <reference field="1" count="1">
            <x v="33"/>
          </reference>
        </references>
      </pivotArea>
    </format>
    <format dxfId="26">
      <pivotArea field="1" grandCol="1" collapsedLevelsAreSubtotals="1" axis="axisRow" fieldPosition="0">
        <references count="1">
          <reference field="1" count="1">
            <x v="34"/>
          </reference>
        </references>
      </pivotArea>
    </format>
    <format dxfId="25">
      <pivotArea field="1" grandCol="1" collapsedLevelsAreSubtotals="1" axis="axisRow" fieldPosition="0">
        <references count="1">
          <reference field="1" count="1">
            <x v="35"/>
          </reference>
        </references>
      </pivotArea>
    </format>
    <format dxfId="24">
      <pivotArea field="1" grandCol="1" collapsedLevelsAreSubtotals="1" axis="axisRow" fieldPosition="0">
        <references count="1">
          <reference field="1" count="1">
            <x v="36"/>
          </reference>
        </references>
      </pivotArea>
    </format>
    <format dxfId="23">
      <pivotArea field="1" grandCol="1" collapsedLevelsAreSubtotals="1" axis="axisRow" fieldPosition="0">
        <references count="1">
          <reference field="1" count="1">
            <x v="37"/>
          </reference>
        </references>
      </pivotArea>
    </format>
    <format dxfId="22">
      <pivotArea field="1" grandCol="1" collapsedLevelsAreSubtotals="1" axis="axisRow" fieldPosition="0">
        <references count="1">
          <reference field="1" count="1">
            <x v="38"/>
          </reference>
        </references>
      </pivotArea>
    </format>
    <format dxfId="21">
      <pivotArea field="1" grandCol="1" collapsedLevelsAreSubtotals="1" axis="axisRow" fieldPosition="0">
        <references count="1">
          <reference field="1" count="1">
            <x v="39"/>
          </reference>
        </references>
      </pivotArea>
    </format>
    <format dxfId="20">
      <pivotArea field="1" grandCol="1" collapsedLevelsAreSubtotals="1" axis="axisRow" fieldPosition="0">
        <references count="1">
          <reference field="1" count="1">
            <x v="40"/>
          </reference>
        </references>
      </pivotArea>
    </format>
    <format dxfId="19">
      <pivotArea field="1" grandCol="1" collapsedLevelsAreSubtotals="1" axis="axisRow" fieldPosition="0">
        <references count="1">
          <reference field="1" count="1">
            <x v="41"/>
          </reference>
        </references>
      </pivotArea>
    </format>
    <format dxfId="18">
      <pivotArea field="1" grandCol="1" collapsedLevelsAreSubtotals="1" axis="axisRow" fieldPosition="0">
        <references count="1">
          <reference field="1" count="1">
            <x v="42"/>
          </reference>
        </references>
      </pivotArea>
    </format>
    <format dxfId="17">
      <pivotArea field="1" grandCol="1" collapsedLevelsAreSubtotals="1" axis="axisRow" fieldPosition="0">
        <references count="1">
          <reference field="1" count="1">
            <x v="43"/>
          </reference>
        </references>
      </pivotArea>
    </format>
    <format dxfId="16">
      <pivotArea field="1" grandCol="1" collapsedLevelsAreSubtotals="1" axis="axisRow" fieldPosition="0">
        <references count="1">
          <reference field="1" count="1">
            <x v="44"/>
          </reference>
        </references>
      </pivotArea>
    </format>
    <format dxfId="15">
      <pivotArea field="1" grandCol="1" collapsedLevelsAreSubtotals="1" axis="axisRow" fieldPosition="0">
        <references count="1">
          <reference field="1" count="1">
            <x v="45"/>
          </reference>
        </references>
      </pivotArea>
    </format>
    <format dxfId="14">
      <pivotArea field="1" grandCol="1" collapsedLevelsAreSubtotals="1" axis="axisRow" fieldPosition="0">
        <references count="1">
          <reference field="1" count="1">
            <x v="46"/>
          </reference>
        </references>
      </pivotArea>
    </format>
    <format dxfId="13">
      <pivotArea field="1" grandCol="1" collapsedLevelsAreSubtotals="1" axis="axisRow" fieldPosition="0">
        <references count="1">
          <reference field="1" count="1">
            <x v="47"/>
          </reference>
        </references>
      </pivotArea>
    </format>
    <format dxfId="12">
      <pivotArea field="1" grandCol="1" collapsedLevelsAreSubtotals="1" axis="axisRow" fieldPosition="0">
        <references count="1">
          <reference field="1" count="1">
            <x v="48"/>
          </reference>
        </references>
      </pivotArea>
    </format>
    <format dxfId="11">
      <pivotArea field="1" grandCol="1" collapsedLevelsAreSubtotals="1" axis="axisRow" fieldPosition="0">
        <references count="1">
          <reference field="1" count="1">
            <x v="49"/>
          </reference>
        </references>
      </pivotArea>
    </format>
    <format dxfId="10">
      <pivotArea field="1" grandCol="1" collapsedLevelsAreSubtotals="1" axis="axisRow" fieldPosition="0">
        <references count="1">
          <reference field="1" count="1">
            <x v="50"/>
          </reference>
        </references>
      </pivotArea>
    </format>
    <format dxfId="9">
      <pivotArea field="1" grandCol="1" collapsedLevelsAreSubtotals="1" axis="axisRow" fieldPosition="0">
        <references count="1">
          <reference field="1" count="1">
            <x v="51"/>
          </reference>
        </references>
      </pivotArea>
    </format>
    <format dxfId="8">
      <pivotArea field="1" grandCol="1" collapsedLevelsAreSubtotals="1" axis="axisRow" fieldPosition="0">
        <references count="1">
          <reference field="1" count="1">
            <x v="52"/>
          </reference>
        </references>
      </pivotArea>
    </format>
    <format dxfId="7">
      <pivotArea field="1" grandCol="1" collapsedLevelsAreSubtotals="1" axis="axisRow" fieldPosition="0">
        <references count="1">
          <reference field="1" count="1">
            <x v="53"/>
          </reference>
        </references>
      </pivotArea>
    </format>
    <format dxfId="6">
      <pivotArea field="1" grandCol="1" collapsedLevelsAreSubtotals="1" axis="axisRow" fieldPosition="0">
        <references count="1">
          <reference field="1" count="1">
            <x v="54"/>
          </reference>
        </references>
      </pivotArea>
    </format>
    <format dxfId="5">
      <pivotArea field="1" grandCol="1" collapsedLevelsAreSubtotals="1" axis="axisRow" fieldPosition="0">
        <references count="1">
          <reference field="1" count="1">
            <x v="55"/>
          </reference>
        </references>
      </pivotArea>
    </format>
    <format dxfId="4">
      <pivotArea field="1" grandCol="1" collapsedLevelsAreSubtotals="1" axis="axisRow" fieldPosition="0">
        <references count="1">
          <reference field="1" count="1">
            <x v="56"/>
          </reference>
        </references>
      </pivotArea>
    </format>
    <format dxfId="3">
      <pivotArea field="1" grandCol="1" collapsedLevelsAreSubtotals="1" axis="axisRow" fieldPosition="0">
        <references count="1">
          <reference field="1" count="1">
            <x v="57"/>
          </reference>
        </references>
      </pivotArea>
    </format>
    <format dxfId="2">
      <pivotArea field="1" grandCol="1" collapsedLevelsAreSubtotals="1" axis="axisRow" fieldPosition="0">
        <references count="1">
          <reference field="1" count="1">
            <x v="58"/>
          </reference>
        </references>
      </pivotArea>
    </format>
    <format dxfId="1">
      <pivotArea field="1" grandCol="1" collapsedLevelsAreSubtotals="1" axis="axisRow" fieldPosition="0">
        <references count="1">
          <reference field="1" count="1">
            <x v="59"/>
          </reference>
        </references>
      </pivotArea>
    </format>
    <format dxfId="0">
      <pivotArea field="1" grandCol="1" collapsedLevelsAreSubtotals="1" axis="axisRow" fieldPosition="0">
        <references count="1">
          <reference field="1" count="1">
            <x v="6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69"/>
  <sheetViews>
    <sheetView workbookViewId="0">
      <selection activeCell="A77" sqref="A77"/>
    </sheetView>
  </sheetViews>
  <sheetFormatPr baseColWidth="10" defaultRowHeight="15" x14ac:dyDescent="0.25"/>
  <cols>
    <col min="1" max="1" width="25.28515625" customWidth="1"/>
    <col min="2" max="2" width="22.42578125" customWidth="1"/>
    <col min="3" max="3" width="19.42578125" customWidth="1"/>
    <col min="4" max="4" width="19.7109375" customWidth="1"/>
    <col min="5" max="5" width="20.5703125" customWidth="1"/>
    <col min="6" max="6" width="20.42578125" customWidth="1"/>
    <col min="7" max="8" width="14.5703125" bestFit="1" customWidth="1"/>
  </cols>
  <sheetData>
    <row r="3" spans="1:7" x14ac:dyDescent="0.25">
      <c r="A3" s="2" t="s">
        <v>70</v>
      </c>
      <c r="B3" s="2" t="s">
        <v>72</v>
      </c>
    </row>
    <row r="4" spans="1:7" ht="45.75" customHeight="1" x14ac:dyDescent="0.25">
      <c r="A4" s="2" t="s">
        <v>69</v>
      </c>
      <c r="B4" s="4" t="s">
        <v>26</v>
      </c>
      <c r="C4" s="4" t="s">
        <v>74</v>
      </c>
      <c r="D4" s="4" t="s">
        <v>66</v>
      </c>
      <c r="E4" s="4" t="s">
        <v>67</v>
      </c>
      <c r="F4" s="4" t="s">
        <v>68</v>
      </c>
      <c r="G4" s="4" t="s">
        <v>71</v>
      </c>
    </row>
    <row r="5" spans="1:7" x14ac:dyDescent="0.25">
      <c r="A5" s="3" t="s">
        <v>49</v>
      </c>
      <c r="B5" s="1">
        <v>1284</v>
      </c>
      <c r="C5" s="1">
        <v>0</v>
      </c>
      <c r="D5" s="1">
        <v>15996</v>
      </c>
      <c r="E5" s="1">
        <v>726</v>
      </c>
      <c r="F5" s="1">
        <v>11396</v>
      </c>
      <c r="G5" s="1">
        <v>29402</v>
      </c>
    </row>
    <row r="6" spans="1:7" x14ac:dyDescent="0.25">
      <c r="A6" s="3" t="s">
        <v>41</v>
      </c>
      <c r="B6" s="1">
        <v>0</v>
      </c>
      <c r="C6" s="1">
        <v>0</v>
      </c>
      <c r="D6" s="1">
        <v>0</v>
      </c>
      <c r="E6" s="1">
        <v>752</v>
      </c>
      <c r="F6" s="1">
        <v>0</v>
      </c>
      <c r="G6" s="1">
        <v>752</v>
      </c>
    </row>
    <row r="7" spans="1:7" x14ac:dyDescent="0.25">
      <c r="A7" s="3" t="s">
        <v>27</v>
      </c>
      <c r="B7" s="1">
        <v>0</v>
      </c>
      <c r="C7" s="1">
        <v>0</v>
      </c>
      <c r="D7" s="1">
        <v>0</v>
      </c>
      <c r="E7" s="1">
        <v>0</v>
      </c>
      <c r="F7" s="1">
        <v>1904</v>
      </c>
      <c r="G7" s="1">
        <v>1904</v>
      </c>
    </row>
    <row r="8" spans="1:7" x14ac:dyDescent="0.25">
      <c r="A8" s="3" t="s">
        <v>33</v>
      </c>
      <c r="B8" s="1">
        <v>228</v>
      </c>
      <c r="C8" s="1">
        <v>0</v>
      </c>
      <c r="D8" s="1">
        <v>7728</v>
      </c>
      <c r="E8" s="1">
        <v>0</v>
      </c>
      <c r="F8" s="1">
        <v>7672</v>
      </c>
      <c r="G8" s="1">
        <v>15628</v>
      </c>
    </row>
    <row r="9" spans="1:7" x14ac:dyDescent="0.25">
      <c r="A9" s="3" t="s">
        <v>21</v>
      </c>
      <c r="B9" s="1">
        <v>0</v>
      </c>
      <c r="C9" s="1">
        <v>3074</v>
      </c>
      <c r="D9" s="1">
        <v>29727</v>
      </c>
      <c r="E9" s="1">
        <v>1547</v>
      </c>
      <c r="F9" s="1">
        <v>12712</v>
      </c>
      <c r="G9" s="1">
        <v>47060</v>
      </c>
    </row>
    <row r="10" spans="1:7" x14ac:dyDescent="0.25">
      <c r="A10" s="3" t="s">
        <v>9</v>
      </c>
      <c r="B10" s="1">
        <v>0</v>
      </c>
      <c r="C10" s="1">
        <v>827</v>
      </c>
      <c r="D10" s="1">
        <v>4550</v>
      </c>
      <c r="E10" s="1">
        <v>1435</v>
      </c>
      <c r="F10" s="1">
        <v>7560</v>
      </c>
      <c r="G10" s="1">
        <v>14372</v>
      </c>
    </row>
    <row r="11" spans="1:7" x14ac:dyDescent="0.25">
      <c r="A11" s="3" t="s">
        <v>40</v>
      </c>
      <c r="B11" s="1">
        <v>0</v>
      </c>
      <c r="C11" s="1">
        <v>0</v>
      </c>
      <c r="D11" s="1">
        <v>0</v>
      </c>
      <c r="E11" s="1">
        <v>0</v>
      </c>
      <c r="F11" s="1">
        <v>700</v>
      </c>
      <c r="G11" s="1">
        <v>700</v>
      </c>
    </row>
    <row r="12" spans="1:7" x14ac:dyDescent="0.25">
      <c r="A12" s="3" t="s">
        <v>22</v>
      </c>
      <c r="B12" s="1">
        <v>2250</v>
      </c>
      <c r="C12" s="1">
        <v>0</v>
      </c>
      <c r="D12" s="1">
        <v>7476</v>
      </c>
      <c r="E12" s="1">
        <v>1245</v>
      </c>
      <c r="F12" s="1">
        <v>4162</v>
      </c>
      <c r="G12" s="1">
        <v>15133</v>
      </c>
    </row>
    <row r="13" spans="1:7" x14ac:dyDescent="0.25">
      <c r="A13" s="3" t="s">
        <v>42</v>
      </c>
      <c r="B13" s="1">
        <v>0</v>
      </c>
      <c r="C13" s="1">
        <v>0</v>
      </c>
      <c r="D13" s="1">
        <v>0</v>
      </c>
      <c r="E13" s="1">
        <v>3509.18</v>
      </c>
      <c r="F13" s="1">
        <v>0</v>
      </c>
      <c r="G13" s="1">
        <v>3509.18</v>
      </c>
    </row>
    <row r="14" spans="1:7" x14ac:dyDescent="0.25">
      <c r="A14" s="3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224</v>
      </c>
      <c r="G14" s="1">
        <v>224</v>
      </c>
    </row>
    <row r="15" spans="1:7" x14ac:dyDescent="0.25">
      <c r="A15" s="3" t="s">
        <v>15</v>
      </c>
      <c r="B15" s="1">
        <v>2</v>
      </c>
      <c r="C15" s="1">
        <v>4156</v>
      </c>
      <c r="D15" s="1">
        <v>11339</v>
      </c>
      <c r="E15" s="1">
        <v>966</v>
      </c>
      <c r="F15" s="1">
        <v>7420</v>
      </c>
      <c r="G15" s="1">
        <v>23883</v>
      </c>
    </row>
    <row r="16" spans="1:7" x14ac:dyDescent="0.25">
      <c r="A16" s="3" t="s">
        <v>20</v>
      </c>
      <c r="B16" s="1">
        <v>373</v>
      </c>
      <c r="C16" s="1">
        <v>0</v>
      </c>
      <c r="D16" s="1">
        <v>4398</v>
      </c>
      <c r="E16" s="1">
        <v>7793.15</v>
      </c>
      <c r="F16" s="1">
        <v>8484</v>
      </c>
      <c r="G16" s="1">
        <v>21048.15</v>
      </c>
    </row>
    <row r="17" spans="1:7" x14ac:dyDescent="0.25">
      <c r="A17" s="3" t="s">
        <v>53</v>
      </c>
      <c r="B17" s="1">
        <v>7885</v>
      </c>
      <c r="C17" s="1">
        <v>7353</v>
      </c>
      <c r="D17" s="1">
        <v>72876.600000000006</v>
      </c>
      <c r="E17" s="1">
        <v>2519</v>
      </c>
      <c r="F17" s="1">
        <v>20720</v>
      </c>
      <c r="G17" s="1">
        <v>111353.60000000001</v>
      </c>
    </row>
    <row r="18" spans="1:7" x14ac:dyDescent="0.25">
      <c r="A18" s="3" t="s">
        <v>50</v>
      </c>
      <c r="B18" s="1">
        <v>431</v>
      </c>
      <c r="C18" s="1">
        <v>0</v>
      </c>
      <c r="D18" s="1">
        <v>18830</v>
      </c>
      <c r="E18" s="1">
        <v>156</v>
      </c>
      <c r="F18" s="1">
        <v>8400</v>
      </c>
      <c r="G18" s="1">
        <v>27817</v>
      </c>
    </row>
    <row r="19" spans="1:7" x14ac:dyDescent="0.25">
      <c r="A19" s="3" t="s">
        <v>11</v>
      </c>
      <c r="B19" s="1">
        <v>0</v>
      </c>
      <c r="C19" s="1">
        <v>0</v>
      </c>
      <c r="D19" s="1">
        <v>0</v>
      </c>
      <c r="E19" s="1">
        <v>0</v>
      </c>
      <c r="F19" s="1">
        <v>1344</v>
      </c>
      <c r="G19" s="1">
        <v>1344</v>
      </c>
    </row>
    <row r="20" spans="1:7" x14ac:dyDescent="0.25">
      <c r="A20" s="3" t="s">
        <v>56</v>
      </c>
      <c r="B20" s="1">
        <v>0</v>
      </c>
      <c r="C20" s="1">
        <v>0</v>
      </c>
      <c r="D20" s="1">
        <v>845</v>
      </c>
      <c r="E20" s="1">
        <v>0</v>
      </c>
      <c r="F20" s="1">
        <v>3304</v>
      </c>
      <c r="G20" s="1">
        <v>4149</v>
      </c>
    </row>
    <row r="21" spans="1:7" x14ac:dyDescent="0.25">
      <c r="A21" s="3" t="s">
        <v>59</v>
      </c>
      <c r="B21" s="1">
        <v>779</v>
      </c>
      <c r="C21" s="1">
        <v>6747</v>
      </c>
      <c r="D21" s="1">
        <v>24584</v>
      </c>
      <c r="E21" s="1">
        <v>7734.6</v>
      </c>
      <c r="F21" s="1">
        <v>38920</v>
      </c>
      <c r="G21" s="1">
        <v>78764.600000000006</v>
      </c>
    </row>
    <row r="22" spans="1:7" x14ac:dyDescent="0.25">
      <c r="A22" s="3" t="s">
        <v>51</v>
      </c>
      <c r="B22" s="1">
        <v>0</v>
      </c>
      <c r="C22" s="1">
        <v>0</v>
      </c>
      <c r="D22" s="1">
        <v>0</v>
      </c>
      <c r="E22" s="1">
        <v>0</v>
      </c>
      <c r="F22" s="1">
        <v>5936</v>
      </c>
      <c r="G22" s="1">
        <v>5936</v>
      </c>
    </row>
    <row r="23" spans="1:7" x14ac:dyDescent="0.25">
      <c r="A23" s="3" t="s">
        <v>18</v>
      </c>
      <c r="B23" s="1">
        <v>0</v>
      </c>
      <c r="C23" s="1">
        <v>0</v>
      </c>
      <c r="D23" s="1">
        <v>903</v>
      </c>
      <c r="E23" s="1">
        <v>0</v>
      </c>
      <c r="F23" s="1">
        <v>6440</v>
      </c>
      <c r="G23" s="1">
        <v>7343</v>
      </c>
    </row>
    <row r="24" spans="1:7" x14ac:dyDescent="0.25">
      <c r="A24" s="3" t="s">
        <v>19</v>
      </c>
      <c r="B24" s="1">
        <v>0</v>
      </c>
      <c r="C24" s="1">
        <v>0</v>
      </c>
      <c r="D24" s="1">
        <v>0</v>
      </c>
      <c r="E24" s="1">
        <v>0</v>
      </c>
      <c r="F24" s="1">
        <v>5320</v>
      </c>
      <c r="G24" s="1">
        <v>5320</v>
      </c>
    </row>
    <row r="25" spans="1:7" x14ac:dyDescent="0.25">
      <c r="A25" s="3" t="s">
        <v>14</v>
      </c>
      <c r="B25" s="1">
        <v>560</v>
      </c>
      <c r="C25" s="1">
        <v>9900</v>
      </c>
      <c r="D25" s="1">
        <v>116591.9</v>
      </c>
      <c r="E25" s="1">
        <v>16120.5</v>
      </c>
      <c r="F25" s="1">
        <v>69328</v>
      </c>
      <c r="G25" s="1">
        <v>212500.4</v>
      </c>
    </row>
    <row r="26" spans="1:7" x14ac:dyDescent="0.25">
      <c r="A26" s="3" t="s">
        <v>29</v>
      </c>
      <c r="B26" s="1">
        <v>0</v>
      </c>
      <c r="C26" s="1">
        <v>0</v>
      </c>
      <c r="D26" s="1">
        <v>0</v>
      </c>
      <c r="E26" s="1">
        <v>0</v>
      </c>
      <c r="F26" s="1">
        <v>1876</v>
      </c>
      <c r="G26" s="1">
        <v>1876</v>
      </c>
    </row>
    <row r="27" spans="1:7" x14ac:dyDescent="0.25">
      <c r="A27" s="3" t="s">
        <v>60</v>
      </c>
      <c r="B27" s="1">
        <v>0</v>
      </c>
      <c r="C27" s="1">
        <v>0</v>
      </c>
      <c r="D27" s="1">
        <v>5755</v>
      </c>
      <c r="E27" s="1">
        <v>0</v>
      </c>
      <c r="F27" s="1">
        <v>4480</v>
      </c>
      <c r="G27" s="1">
        <v>10235</v>
      </c>
    </row>
    <row r="28" spans="1:7" x14ac:dyDescent="0.25">
      <c r="A28" s="3" t="s">
        <v>37</v>
      </c>
      <c r="B28" s="1">
        <v>0</v>
      </c>
      <c r="C28" s="1">
        <v>0</v>
      </c>
      <c r="D28" s="1">
        <v>6688</v>
      </c>
      <c r="E28" s="1">
        <v>0</v>
      </c>
      <c r="F28" s="1">
        <v>7588</v>
      </c>
      <c r="G28" s="1">
        <v>14276</v>
      </c>
    </row>
    <row r="29" spans="1:7" x14ac:dyDescent="0.25">
      <c r="A29" s="3" t="s">
        <v>73</v>
      </c>
      <c r="B29" s="1">
        <v>4410</v>
      </c>
      <c r="C29" s="1">
        <v>2018</v>
      </c>
      <c r="D29" s="1">
        <v>114862</v>
      </c>
      <c r="E29" s="1">
        <v>11624</v>
      </c>
      <c r="F29" s="1">
        <v>71372</v>
      </c>
      <c r="G29" s="1">
        <v>204286</v>
      </c>
    </row>
    <row r="30" spans="1:7" x14ac:dyDescent="0.25">
      <c r="A30" s="3" t="s">
        <v>57</v>
      </c>
      <c r="B30" s="1">
        <v>0</v>
      </c>
      <c r="C30" s="1">
        <v>0</v>
      </c>
      <c r="D30" s="1">
        <v>0</v>
      </c>
      <c r="E30" s="1">
        <v>0</v>
      </c>
      <c r="F30" s="1">
        <v>2268</v>
      </c>
      <c r="G30" s="1">
        <v>2268</v>
      </c>
    </row>
    <row r="31" spans="1:7" x14ac:dyDescent="0.25">
      <c r="A31" s="3" t="s">
        <v>36</v>
      </c>
      <c r="B31" s="1">
        <v>0</v>
      </c>
      <c r="C31" s="1">
        <v>0</v>
      </c>
      <c r="D31" s="1">
        <v>5487</v>
      </c>
      <c r="E31" s="1">
        <v>0</v>
      </c>
      <c r="F31" s="1">
        <v>3164</v>
      </c>
      <c r="G31" s="1">
        <v>8651</v>
      </c>
    </row>
    <row r="32" spans="1:7" x14ac:dyDescent="0.25">
      <c r="A32" s="3" t="s">
        <v>7</v>
      </c>
      <c r="B32" s="1">
        <v>2838</v>
      </c>
      <c r="C32" s="1">
        <v>100</v>
      </c>
      <c r="D32" s="1">
        <v>24327</v>
      </c>
      <c r="E32" s="1">
        <v>2161</v>
      </c>
      <c r="F32" s="1">
        <v>7084</v>
      </c>
      <c r="G32" s="1">
        <v>36510</v>
      </c>
    </row>
    <row r="33" spans="1:7" x14ac:dyDescent="0.25">
      <c r="A33" s="3" t="s">
        <v>75</v>
      </c>
      <c r="B33" s="1">
        <v>0</v>
      </c>
      <c r="C33" s="1">
        <v>0</v>
      </c>
      <c r="D33" s="1">
        <v>4841</v>
      </c>
      <c r="E33" s="1">
        <v>2</v>
      </c>
      <c r="F33" s="1">
        <v>1036</v>
      </c>
      <c r="G33" s="1">
        <v>5879</v>
      </c>
    </row>
    <row r="34" spans="1:7" x14ac:dyDescent="0.25">
      <c r="A34" s="3" t="s">
        <v>52</v>
      </c>
      <c r="B34" s="1">
        <v>0</v>
      </c>
      <c r="C34" s="1">
        <v>8246</v>
      </c>
      <c r="D34" s="1">
        <v>17855.3</v>
      </c>
      <c r="E34" s="1">
        <v>0</v>
      </c>
      <c r="F34" s="1">
        <v>5320</v>
      </c>
      <c r="G34" s="1">
        <v>31421.3</v>
      </c>
    </row>
    <row r="35" spans="1:7" x14ac:dyDescent="0.25">
      <c r="A35" s="3" t="s">
        <v>23</v>
      </c>
      <c r="B35" s="1">
        <v>0</v>
      </c>
      <c r="C35" s="1">
        <v>0</v>
      </c>
      <c r="D35" s="1">
        <v>7742</v>
      </c>
      <c r="E35" s="1">
        <v>0</v>
      </c>
      <c r="F35" s="1">
        <v>6651</v>
      </c>
      <c r="G35" s="1">
        <v>14393</v>
      </c>
    </row>
    <row r="36" spans="1:7" x14ac:dyDescent="0.25">
      <c r="A36" s="3" t="s">
        <v>45</v>
      </c>
      <c r="B36" s="1">
        <v>0</v>
      </c>
      <c r="C36" s="1">
        <v>0</v>
      </c>
      <c r="D36" s="1">
        <v>0</v>
      </c>
      <c r="E36" s="1">
        <v>0</v>
      </c>
      <c r="F36" s="1">
        <v>168</v>
      </c>
      <c r="G36" s="1">
        <v>168</v>
      </c>
    </row>
    <row r="37" spans="1:7" x14ac:dyDescent="0.25">
      <c r="A37" s="3" t="s">
        <v>39</v>
      </c>
      <c r="B37" s="1">
        <v>0</v>
      </c>
      <c r="C37" s="1">
        <v>0</v>
      </c>
      <c r="D37" s="1">
        <v>0</v>
      </c>
      <c r="E37" s="1">
        <v>0</v>
      </c>
      <c r="F37" s="1">
        <v>812</v>
      </c>
      <c r="G37" s="1">
        <v>812</v>
      </c>
    </row>
    <row r="38" spans="1:7" x14ac:dyDescent="0.25">
      <c r="A38" s="3" t="s">
        <v>16</v>
      </c>
      <c r="B38" s="1">
        <v>0</v>
      </c>
      <c r="C38" s="1">
        <v>0</v>
      </c>
      <c r="D38" s="1">
        <v>2327</v>
      </c>
      <c r="E38" s="1">
        <v>158</v>
      </c>
      <c r="F38" s="1">
        <v>4508</v>
      </c>
      <c r="G38" s="1">
        <v>6993</v>
      </c>
    </row>
    <row r="39" spans="1:7" x14ac:dyDescent="0.25">
      <c r="A39" s="3" t="s">
        <v>28</v>
      </c>
      <c r="B39" s="1">
        <v>0</v>
      </c>
      <c r="C39" s="1">
        <v>0</v>
      </c>
      <c r="D39" s="1">
        <v>1102</v>
      </c>
      <c r="E39" s="1">
        <v>0</v>
      </c>
      <c r="F39" s="1">
        <v>1064</v>
      </c>
      <c r="G39" s="1">
        <v>2166</v>
      </c>
    </row>
    <row r="40" spans="1:7" x14ac:dyDescent="0.25">
      <c r="A40" s="3" t="s">
        <v>47</v>
      </c>
      <c r="B40" s="1">
        <v>0</v>
      </c>
      <c r="C40" s="1">
        <v>218</v>
      </c>
      <c r="D40" s="1">
        <v>2878</v>
      </c>
      <c r="E40" s="1">
        <v>0</v>
      </c>
      <c r="F40" s="1">
        <v>0</v>
      </c>
      <c r="G40" s="1">
        <v>3096</v>
      </c>
    </row>
    <row r="41" spans="1:7" x14ac:dyDescent="0.25">
      <c r="A41" s="3" t="s">
        <v>65</v>
      </c>
      <c r="B41" s="1">
        <v>0</v>
      </c>
      <c r="C41" s="1">
        <v>0</v>
      </c>
      <c r="D41" s="1">
        <v>0</v>
      </c>
      <c r="E41" s="1">
        <v>0</v>
      </c>
      <c r="F41" s="1">
        <v>1120</v>
      </c>
      <c r="G41" s="1">
        <v>1120</v>
      </c>
    </row>
    <row r="42" spans="1:7" x14ac:dyDescent="0.25">
      <c r="A42" s="3" t="s">
        <v>63</v>
      </c>
      <c r="B42" s="1">
        <v>0</v>
      </c>
      <c r="C42" s="1">
        <v>0</v>
      </c>
      <c r="D42" s="1">
        <v>6813</v>
      </c>
      <c r="E42" s="1">
        <v>0</v>
      </c>
      <c r="F42" s="1">
        <v>5208</v>
      </c>
      <c r="G42" s="1">
        <v>12021</v>
      </c>
    </row>
    <row r="43" spans="1:7" x14ac:dyDescent="0.25">
      <c r="A43" s="3" t="s">
        <v>30</v>
      </c>
      <c r="B43" s="1">
        <v>0</v>
      </c>
      <c r="C43" s="1">
        <v>0</v>
      </c>
      <c r="D43" s="1">
        <v>2421</v>
      </c>
      <c r="E43" s="1">
        <v>0</v>
      </c>
      <c r="F43" s="1">
        <v>3248</v>
      </c>
      <c r="G43" s="1">
        <v>5669</v>
      </c>
    </row>
    <row r="44" spans="1:7" x14ac:dyDescent="0.25">
      <c r="A44" s="3" t="s">
        <v>13</v>
      </c>
      <c r="B44" s="1">
        <v>0</v>
      </c>
      <c r="C44" s="1">
        <v>0</v>
      </c>
      <c r="D44" s="1">
        <v>8980</v>
      </c>
      <c r="E44" s="1">
        <v>1846</v>
      </c>
      <c r="F44" s="1">
        <v>2996</v>
      </c>
      <c r="G44" s="1">
        <v>13822</v>
      </c>
    </row>
    <row r="45" spans="1:7" x14ac:dyDescent="0.25">
      <c r="A45" s="3" t="s">
        <v>62</v>
      </c>
      <c r="B45" s="1">
        <v>0</v>
      </c>
      <c r="C45" s="1">
        <v>4</v>
      </c>
      <c r="D45" s="1">
        <v>0</v>
      </c>
      <c r="E45" s="1">
        <v>1243</v>
      </c>
      <c r="F45" s="1">
        <v>476</v>
      </c>
      <c r="G45" s="1">
        <v>1723</v>
      </c>
    </row>
    <row r="46" spans="1:7" x14ac:dyDescent="0.25">
      <c r="A46" s="3" t="s">
        <v>58</v>
      </c>
      <c r="B46" s="1">
        <v>693</v>
      </c>
      <c r="C46" s="1">
        <v>0</v>
      </c>
      <c r="D46" s="1">
        <v>7285</v>
      </c>
      <c r="E46" s="1">
        <v>0</v>
      </c>
      <c r="F46" s="1">
        <v>11284</v>
      </c>
      <c r="G46" s="1">
        <v>19262</v>
      </c>
    </row>
    <row r="47" spans="1:7" x14ac:dyDescent="0.25">
      <c r="A47" s="3" t="s">
        <v>38</v>
      </c>
      <c r="B47" s="1">
        <v>0</v>
      </c>
      <c r="C47" s="1">
        <v>0</v>
      </c>
      <c r="D47" s="1">
        <v>4810</v>
      </c>
      <c r="E47" s="1">
        <v>0</v>
      </c>
      <c r="F47" s="1">
        <v>20020</v>
      </c>
      <c r="G47" s="1">
        <v>24830</v>
      </c>
    </row>
    <row r="48" spans="1:7" x14ac:dyDescent="0.25">
      <c r="A48" s="3" t="s">
        <v>17</v>
      </c>
      <c r="B48" s="1">
        <v>0</v>
      </c>
      <c r="C48" s="1">
        <v>0</v>
      </c>
      <c r="D48" s="1">
        <v>1323</v>
      </c>
      <c r="E48" s="1">
        <v>0</v>
      </c>
      <c r="F48" s="1">
        <v>2464</v>
      </c>
      <c r="G48" s="1">
        <v>3787</v>
      </c>
    </row>
    <row r="49" spans="1:7" x14ac:dyDescent="0.25">
      <c r="A49" s="3" t="s">
        <v>54</v>
      </c>
      <c r="B49" s="1">
        <v>0</v>
      </c>
      <c r="C49" s="1">
        <v>0</v>
      </c>
      <c r="D49" s="1">
        <v>20848</v>
      </c>
      <c r="E49" s="1">
        <v>167</v>
      </c>
      <c r="F49" s="1">
        <v>3444</v>
      </c>
      <c r="G49" s="1">
        <v>24459</v>
      </c>
    </row>
    <row r="50" spans="1:7" x14ac:dyDescent="0.25">
      <c r="A50" s="3" t="s">
        <v>61</v>
      </c>
      <c r="B50" s="1">
        <v>0</v>
      </c>
      <c r="C50" s="1">
        <v>0</v>
      </c>
      <c r="D50" s="1">
        <v>0</v>
      </c>
      <c r="E50" s="1">
        <v>0</v>
      </c>
      <c r="F50" s="1">
        <v>3388</v>
      </c>
      <c r="G50" s="1">
        <v>3388</v>
      </c>
    </row>
    <row r="51" spans="1:7" x14ac:dyDescent="0.25">
      <c r="A51" s="3" t="s">
        <v>25</v>
      </c>
      <c r="B51" s="1">
        <v>1927</v>
      </c>
      <c r="C51" s="1">
        <v>0</v>
      </c>
      <c r="D51" s="1">
        <v>24649</v>
      </c>
      <c r="E51" s="1">
        <v>3918</v>
      </c>
      <c r="F51" s="1">
        <v>31719</v>
      </c>
      <c r="G51" s="1">
        <v>62213</v>
      </c>
    </row>
    <row r="52" spans="1:7" x14ac:dyDescent="0.25">
      <c r="A52" s="3" t="s">
        <v>31</v>
      </c>
      <c r="B52" s="1">
        <v>0</v>
      </c>
      <c r="C52" s="1">
        <v>0</v>
      </c>
      <c r="D52" s="1">
        <v>0</v>
      </c>
      <c r="E52" s="1">
        <v>0</v>
      </c>
      <c r="F52" s="1">
        <v>952</v>
      </c>
      <c r="G52" s="1">
        <v>952</v>
      </c>
    </row>
    <row r="53" spans="1:7" x14ac:dyDescent="0.25">
      <c r="A53" s="3" t="s">
        <v>32</v>
      </c>
      <c r="B53" s="1">
        <v>38</v>
      </c>
      <c r="C53" s="1">
        <v>0</v>
      </c>
      <c r="D53" s="1">
        <v>0</v>
      </c>
      <c r="E53" s="1">
        <v>0</v>
      </c>
      <c r="F53" s="1">
        <v>0</v>
      </c>
      <c r="G53" s="1">
        <v>38</v>
      </c>
    </row>
    <row r="54" spans="1:7" x14ac:dyDescent="0.25">
      <c r="A54" s="3" t="s">
        <v>24</v>
      </c>
      <c r="B54" s="1">
        <v>0</v>
      </c>
      <c r="C54" s="1">
        <v>0</v>
      </c>
      <c r="D54" s="1">
        <v>147</v>
      </c>
      <c r="E54" s="1">
        <v>0</v>
      </c>
      <c r="F54" s="1">
        <v>9604</v>
      </c>
      <c r="G54" s="1">
        <v>9751</v>
      </c>
    </row>
    <row r="55" spans="1:7" x14ac:dyDescent="0.25">
      <c r="A55" s="3" t="s">
        <v>35</v>
      </c>
      <c r="B55" s="1">
        <v>0</v>
      </c>
      <c r="C55" s="1">
        <v>0</v>
      </c>
      <c r="D55" s="1">
        <v>0</v>
      </c>
      <c r="E55" s="1">
        <v>0</v>
      </c>
      <c r="F55" s="1">
        <v>1904</v>
      </c>
      <c r="G55" s="1">
        <v>1904</v>
      </c>
    </row>
    <row r="56" spans="1:7" x14ac:dyDescent="0.25">
      <c r="A56" s="3" t="s">
        <v>34</v>
      </c>
      <c r="B56" s="1">
        <v>0</v>
      </c>
      <c r="C56" s="1">
        <v>0</v>
      </c>
      <c r="D56" s="1">
        <v>8343</v>
      </c>
      <c r="E56" s="1">
        <v>0</v>
      </c>
      <c r="F56" s="1">
        <v>3192</v>
      </c>
      <c r="G56" s="1">
        <v>11535</v>
      </c>
    </row>
    <row r="57" spans="1:7" x14ac:dyDescent="0.25">
      <c r="A57" s="3" t="s">
        <v>1</v>
      </c>
      <c r="B57" s="1">
        <v>0</v>
      </c>
      <c r="C57" s="1">
        <v>9910</v>
      </c>
      <c r="D57" s="1">
        <v>1301272.1000000001</v>
      </c>
      <c r="E57" s="1">
        <v>0</v>
      </c>
      <c r="F57" s="1">
        <v>275268</v>
      </c>
      <c r="G57" s="1">
        <v>1586450.1</v>
      </c>
    </row>
    <row r="58" spans="1:7" x14ac:dyDescent="0.25">
      <c r="A58" s="3" t="s">
        <v>64</v>
      </c>
      <c r="B58" s="1">
        <v>0</v>
      </c>
      <c r="C58" s="1">
        <v>272</v>
      </c>
      <c r="D58" s="1">
        <v>3969</v>
      </c>
      <c r="E58" s="1">
        <v>2071.5</v>
      </c>
      <c r="F58" s="1">
        <v>8036</v>
      </c>
      <c r="G58" s="1">
        <v>14348.5</v>
      </c>
    </row>
    <row r="59" spans="1:7" x14ac:dyDescent="0.25">
      <c r="A59" s="3" t="s">
        <v>46</v>
      </c>
      <c r="B59" s="1">
        <v>0</v>
      </c>
      <c r="C59" s="1">
        <v>0</v>
      </c>
      <c r="D59" s="1">
        <v>0</v>
      </c>
      <c r="E59" s="1">
        <v>0</v>
      </c>
      <c r="F59" s="1">
        <v>392</v>
      </c>
      <c r="G59" s="1">
        <v>392</v>
      </c>
    </row>
    <row r="60" spans="1:7" x14ac:dyDescent="0.25">
      <c r="A60" s="3" t="s">
        <v>55</v>
      </c>
      <c r="B60" s="1">
        <v>0</v>
      </c>
      <c r="C60" s="1">
        <v>0</v>
      </c>
      <c r="D60" s="1">
        <v>0</v>
      </c>
      <c r="E60" s="1">
        <v>0</v>
      </c>
      <c r="F60" s="1">
        <v>4116</v>
      </c>
      <c r="G60" s="1">
        <v>4116</v>
      </c>
    </row>
    <row r="61" spans="1:7" x14ac:dyDescent="0.25">
      <c r="A61" s="3" t="s">
        <v>12</v>
      </c>
      <c r="B61" s="1">
        <v>896</v>
      </c>
      <c r="C61" s="1">
        <v>1758</v>
      </c>
      <c r="D61" s="1">
        <v>10928</v>
      </c>
      <c r="E61" s="1">
        <v>4205.7299999999996</v>
      </c>
      <c r="F61" s="1">
        <v>9184</v>
      </c>
      <c r="G61" s="1">
        <v>26971.73</v>
      </c>
    </row>
    <row r="62" spans="1:7" x14ac:dyDescent="0.25">
      <c r="A62" s="3" t="s">
        <v>43</v>
      </c>
      <c r="B62" s="1">
        <v>0</v>
      </c>
      <c r="C62" s="1">
        <v>0</v>
      </c>
      <c r="D62" s="1">
        <v>1833</v>
      </c>
      <c r="E62" s="1">
        <v>0</v>
      </c>
      <c r="F62" s="1">
        <v>0</v>
      </c>
      <c r="G62" s="1">
        <v>1833</v>
      </c>
    </row>
    <row r="63" spans="1:7" x14ac:dyDescent="0.25">
      <c r="A63" s="3" t="s">
        <v>10</v>
      </c>
      <c r="B63" s="1">
        <v>4970</v>
      </c>
      <c r="C63" s="1">
        <v>5128</v>
      </c>
      <c r="D63" s="1">
        <v>231218.3</v>
      </c>
      <c r="E63" s="1">
        <v>6436</v>
      </c>
      <c r="F63" s="1">
        <v>38276</v>
      </c>
      <c r="G63" s="1">
        <v>286028.3</v>
      </c>
    </row>
    <row r="64" spans="1:7" x14ac:dyDescent="0.25">
      <c r="A64" s="3" t="s">
        <v>48</v>
      </c>
      <c r="B64" s="1">
        <v>0</v>
      </c>
      <c r="C64" s="1">
        <v>0</v>
      </c>
      <c r="D64" s="1">
        <v>2646</v>
      </c>
      <c r="E64" s="1">
        <v>1105.5</v>
      </c>
      <c r="F64" s="1">
        <v>0</v>
      </c>
      <c r="G64" s="1">
        <v>3751.5</v>
      </c>
    </row>
    <row r="65" spans="1:7" x14ac:dyDescent="0.25">
      <c r="A65" s="3" t="s">
        <v>8</v>
      </c>
      <c r="B65" s="1">
        <v>0</v>
      </c>
      <c r="C65" s="1">
        <v>100</v>
      </c>
      <c r="D65" s="1">
        <v>296</v>
      </c>
      <c r="E65" s="1">
        <v>2582</v>
      </c>
      <c r="F65" s="1">
        <v>22820</v>
      </c>
      <c r="G65" s="1">
        <v>25798</v>
      </c>
    </row>
    <row r="66" spans="1:7" x14ac:dyDescent="0.25">
      <c r="A66" s="3" t="s">
        <v>71</v>
      </c>
      <c r="B66" s="1">
        <v>29564</v>
      </c>
      <c r="C66" s="1">
        <v>59811</v>
      </c>
      <c r="D66" s="1">
        <v>2147490.2000000002</v>
      </c>
      <c r="E66" s="1">
        <v>82023.159999999989</v>
      </c>
      <c r="F66" s="1">
        <v>798448</v>
      </c>
      <c r="G66" s="1">
        <v>3117336.36</v>
      </c>
    </row>
    <row r="68" spans="1:7" x14ac:dyDescent="0.25">
      <c r="B68" s="1">
        <v>27832</v>
      </c>
      <c r="C68" s="1">
        <v>84938</v>
      </c>
      <c r="D68" s="1">
        <v>2468127.9</v>
      </c>
      <c r="E68" s="1">
        <v>103820.72</v>
      </c>
      <c r="F68" s="1">
        <v>770308</v>
      </c>
      <c r="G68" s="1">
        <f>SUM(B68:F68)</f>
        <v>3455026.62</v>
      </c>
    </row>
    <row r="69" spans="1:7" x14ac:dyDescent="0.25">
      <c r="B69" s="1">
        <f>GETPIVOTDATA("MONTO",$A$3,"HOSPITAL","HOSPITAL JAPONES")-B68</f>
        <v>1732</v>
      </c>
      <c r="C69" s="1">
        <f>GETPIVOTDATA("MONTO",$A$3,"HOSPITAL","HOSPITAL SAN JUAN DE DIOS")-C68</f>
        <v>-25127</v>
      </c>
      <c r="D69" s="1">
        <f>GETPIVOTDATA("MONTO",$A$3,"HOSPITAL","HOSPITAL DE LA MUJER ""DR. PERCY BOLAND R.""")-D68</f>
        <v>-320637.69999999972</v>
      </c>
      <c r="E69" s="1">
        <f>GETPIVOTDATA("MONTO",$A$3,"HOSPITAL","HOSPITAL DE NIÑOS ""DR. MARIO ORTIZ S.""")-E68</f>
        <v>-21797.560000000012</v>
      </c>
      <c r="F69" s="1">
        <f>GETPIVOTDATA("MONTO",$A$3,"HOSPITAL","INSTITUTO ONCOLOGICO DEL ORIENTE BOLIVIANO")-F68</f>
        <v>28140</v>
      </c>
      <c r="G69" s="1">
        <f>GETPIVOTDATA("MONTO",$A$3)-G68</f>
        <v>-337690.26000000024</v>
      </c>
    </row>
  </sheetData>
  <pageMargins left="0.7" right="0.7" top="0.75" bottom="0.75" header="0.3" footer="0.3"/>
  <pageSetup scale="6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abSelected="1" workbookViewId="0">
      <selection activeCell="H66" sqref="A2:H66"/>
    </sheetView>
  </sheetViews>
  <sheetFormatPr baseColWidth="10" defaultRowHeight="15" x14ac:dyDescent="0.25"/>
  <cols>
    <col min="1" max="1" width="27.28515625" customWidth="1"/>
    <col min="2" max="2" width="22.42578125" bestFit="1" customWidth="1"/>
    <col min="3" max="7" width="13" bestFit="1" customWidth="1"/>
    <col min="8" max="8" width="14.5703125" bestFit="1" customWidth="1"/>
  </cols>
  <sheetData>
    <row r="2" spans="1:8" x14ac:dyDescent="0.25">
      <c r="B2" s="6" t="s">
        <v>77</v>
      </c>
      <c r="D2" s="6" t="s">
        <v>76</v>
      </c>
      <c r="E2" s="6">
        <v>2019</v>
      </c>
    </row>
    <row r="3" spans="1:8" x14ac:dyDescent="0.25">
      <c r="A3" s="2" t="s">
        <v>70</v>
      </c>
      <c r="B3" s="2" t="s">
        <v>72</v>
      </c>
    </row>
    <row r="4" spans="1:8" x14ac:dyDescent="0.25">
      <c r="A4" s="2" t="s">
        <v>69</v>
      </c>
      <c r="B4" t="s">
        <v>3</v>
      </c>
      <c r="C4" t="s">
        <v>2</v>
      </c>
      <c r="D4" t="s">
        <v>0</v>
      </c>
      <c r="E4" t="s">
        <v>5</v>
      </c>
      <c r="F4" t="s">
        <v>4</v>
      </c>
      <c r="G4" t="s">
        <v>6</v>
      </c>
      <c r="H4" t="s">
        <v>71</v>
      </c>
    </row>
    <row r="5" spans="1:8" x14ac:dyDescent="0.25">
      <c r="A5" s="3" t="s">
        <v>49</v>
      </c>
      <c r="B5" s="1">
        <v>5717</v>
      </c>
      <c r="C5" s="1">
        <v>2427</v>
      </c>
      <c r="D5" s="1">
        <v>1188</v>
      </c>
      <c r="E5" s="1">
        <v>4365</v>
      </c>
      <c r="F5" s="1">
        <v>14653</v>
      </c>
      <c r="G5" s="1">
        <v>1052</v>
      </c>
      <c r="H5" s="5">
        <v>29402</v>
      </c>
    </row>
    <row r="6" spans="1:8" x14ac:dyDescent="0.25">
      <c r="A6" s="3" t="s">
        <v>41</v>
      </c>
      <c r="B6" s="1">
        <v>0</v>
      </c>
      <c r="C6" s="1">
        <v>0</v>
      </c>
      <c r="D6" s="1">
        <v>0</v>
      </c>
      <c r="E6" s="1">
        <v>0</v>
      </c>
      <c r="F6" s="1">
        <v>752</v>
      </c>
      <c r="G6" s="1">
        <v>0</v>
      </c>
      <c r="H6" s="5">
        <v>752</v>
      </c>
    </row>
    <row r="7" spans="1:8" x14ac:dyDescent="0.25">
      <c r="A7" s="3" t="s">
        <v>27</v>
      </c>
      <c r="B7" s="1">
        <v>0</v>
      </c>
      <c r="C7" s="1">
        <v>700</v>
      </c>
      <c r="D7" s="1">
        <v>0</v>
      </c>
      <c r="E7" s="1">
        <v>1204</v>
      </c>
      <c r="F7" s="1">
        <v>0</v>
      </c>
      <c r="G7" s="1">
        <v>0</v>
      </c>
      <c r="H7" s="5">
        <v>1904</v>
      </c>
    </row>
    <row r="8" spans="1:8" x14ac:dyDescent="0.25">
      <c r="A8" s="3" t="s">
        <v>33</v>
      </c>
      <c r="B8" s="1">
        <v>3472</v>
      </c>
      <c r="C8" s="1">
        <v>4040</v>
      </c>
      <c r="D8" s="1">
        <v>2412</v>
      </c>
      <c r="E8" s="1">
        <v>582</v>
      </c>
      <c r="F8" s="1">
        <v>5122</v>
      </c>
      <c r="G8" s="1">
        <v>0</v>
      </c>
      <c r="H8" s="5">
        <v>15628</v>
      </c>
    </row>
    <row r="9" spans="1:8" x14ac:dyDescent="0.25">
      <c r="A9" s="3" t="s">
        <v>21</v>
      </c>
      <c r="B9" s="1">
        <v>8609</v>
      </c>
      <c r="C9" s="1">
        <v>6836</v>
      </c>
      <c r="D9" s="1">
        <v>6401</v>
      </c>
      <c r="E9" s="1">
        <v>10494</v>
      </c>
      <c r="F9" s="1">
        <v>10564</v>
      </c>
      <c r="G9" s="1">
        <v>4156</v>
      </c>
      <c r="H9" s="5">
        <v>47060</v>
      </c>
    </row>
    <row r="10" spans="1:8" x14ac:dyDescent="0.25">
      <c r="A10" s="3" t="s">
        <v>9</v>
      </c>
      <c r="B10" s="1">
        <v>2044</v>
      </c>
      <c r="C10" s="1">
        <v>1556</v>
      </c>
      <c r="D10" s="1">
        <v>560</v>
      </c>
      <c r="E10" s="1">
        <v>8341</v>
      </c>
      <c r="F10" s="1">
        <v>1619</v>
      </c>
      <c r="G10" s="1">
        <v>252</v>
      </c>
      <c r="H10" s="5">
        <v>14372</v>
      </c>
    </row>
    <row r="11" spans="1:8" x14ac:dyDescent="0.25">
      <c r="A11" s="3" t="s">
        <v>40</v>
      </c>
      <c r="B11" s="1">
        <v>0</v>
      </c>
      <c r="C11" s="1">
        <v>392</v>
      </c>
      <c r="D11" s="1">
        <v>168</v>
      </c>
      <c r="E11" s="1">
        <v>0</v>
      </c>
      <c r="F11" s="1">
        <v>140</v>
      </c>
      <c r="G11" s="1">
        <v>0</v>
      </c>
      <c r="H11" s="5">
        <v>700</v>
      </c>
    </row>
    <row r="12" spans="1:8" x14ac:dyDescent="0.25">
      <c r="A12" s="3" t="s">
        <v>22</v>
      </c>
      <c r="B12" s="1">
        <v>2479</v>
      </c>
      <c r="C12" s="1">
        <v>3879</v>
      </c>
      <c r="D12" s="1">
        <v>2884</v>
      </c>
      <c r="E12" s="1">
        <v>982</v>
      </c>
      <c r="F12" s="1">
        <v>3866</v>
      </c>
      <c r="G12" s="1">
        <v>1043</v>
      </c>
      <c r="H12" s="5">
        <v>15133</v>
      </c>
    </row>
    <row r="13" spans="1:8" x14ac:dyDescent="0.25">
      <c r="A13" s="3" t="s">
        <v>42</v>
      </c>
      <c r="B13" s="1">
        <v>0</v>
      </c>
      <c r="C13" s="1">
        <v>0</v>
      </c>
      <c r="D13" s="1">
        <v>0</v>
      </c>
      <c r="E13" s="1">
        <v>0</v>
      </c>
      <c r="F13" s="1">
        <v>3509.18</v>
      </c>
      <c r="G13" s="1">
        <v>0</v>
      </c>
      <c r="H13" s="5">
        <v>3509.18</v>
      </c>
    </row>
    <row r="14" spans="1:8" x14ac:dyDescent="0.25">
      <c r="A14" s="3" t="s">
        <v>44</v>
      </c>
      <c r="B14" s="1">
        <v>0</v>
      </c>
      <c r="C14" s="1">
        <v>224</v>
      </c>
      <c r="D14" s="1">
        <v>0</v>
      </c>
      <c r="E14" s="1">
        <v>0</v>
      </c>
      <c r="F14" s="1">
        <v>0</v>
      </c>
      <c r="G14" s="1">
        <v>0</v>
      </c>
      <c r="H14" s="5">
        <v>224</v>
      </c>
    </row>
    <row r="15" spans="1:8" x14ac:dyDescent="0.25">
      <c r="A15" s="3" t="s">
        <v>15</v>
      </c>
      <c r="B15" s="1">
        <v>4870</v>
      </c>
      <c r="C15" s="1">
        <v>4090</v>
      </c>
      <c r="D15" s="1">
        <v>3894</v>
      </c>
      <c r="E15" s="1">
        <v>6539</v>
      </c>
      <c r="F15" s="1">
        <v>4022</v>
      </c>
      <c r="G15" s="1">
        <v>468</v>
      </c>
      <c r="H15" s="5">
        <v>23883</v>
      </c>
    </row>
    <row r="16" spans="1:8" x14ac:dyDescent="0.25">
      <c r="A16" s="3" t="s">
        <v>20</v>
      </c>
      <c r="B16" s="1">
        <v>1290</v>
      </c>
      <c r="C16" s="1">
        <v>2888</v>
      </c>
      <c r="D16" s="1">
        <v>2977</v>
      </c>
      <c r="E16" s="1">
        <v>7733.15</v>
      </c>
      <c r="F16" s="1">
        <v>5773</v>
      </c>
      <c r="G16" s="1">
        <v>387</v>
      </c>
      <c r="H16" s="5">
        <v>21048.15</v>
      </c>
    </row>
    <row r="17" spans="1:8" x14ac:dyDescent="0.25">
      <c r="A17" s="3" t="s">
        <v>53</v>
      </c>
      <c r="B17" s="1">
        <v>12692</v>
      </c>
      <c r="C17" s="1">
        <v>27340.3</v>
      </c>
      <c r="D17" s="1">
        <v>24166</v>
      </c>
      <c r="E17" s="1">
        <v>14085.3</v>
      </c>
      <c r="F17" s="1">
        <v>25204</v>
      </c>
      <c r="G17" s="1">
        <v>7866</v>
      </c>
      <c r="H17" s="5">
        <v>111353.60000000001</v>
      </c>
    </row>
    <row r="18" spans="1:8" x14ac:dyDescent="0.25">
      <c r="A18" s="3" t="s">
        <v>50</v>
      </c>
      <c r="B18" s="1">
        <v>9688</v>
      </c>
      <c r="C18" s="1">
        <v>4712</v>
      </c>
      <c r="D18" s="1">
        <v>3283</v>
      </c>
      <c r="E18" s="1">
        <v>6230</v>
      </c>
      <c r="F18" s="1">
        <v>2812</v>
      </c>
      <c r="G18" s="1">
        <v>1092</v>
      </c>
      <c r="H18" s="5">
        <v>27817</v>
      </c>
    </row>
    <row r="19" spans="1:8" x14ac:dyDescent="0.25">
      <c r="A19" s="3" t="s">
        <v>11</v>
      </c>
      <c r="B19" s="1">
        <v>504</v>
      </c>
      <c r="C19" s="1">
        <v>364</v>
      </c>
      <c r="D19" s="1">
        <v>0</v>
      </c>
      <c r="E19" s="1">
        <v>476</v>
      </c>
      <c r="F19" s="1">
        <v>0</v>
      </c>
      <c r="G19" s="1">
        <v>0</v>
      </c>
      <c r="H19" s="5">
        <v>1344</v>
      </c>
    </row>
    <row r="20" spans="1:8" x14ac:dyDescent="0.25">
      <c r="A20" s="3" t="s">
        <v>56</v>
      </c>
      <c r="B20" s="1">
        <v>616</v>
      </c>
      <c r="C20" s="1">
        <v>1461</v>
      </c>
      <c r="D20" s="1">
        <v>1204</v>
      </c>
      <c r="E20" s="1">
        <v>0</v>
      </c>
      <c r="F20" s="1">
        <v>56</v>
      </c>
      <c r="G20" s="1">
        <v>812</v>
      </c>
      <c r="H20" s="5">
        <v>4149</v>
      </c>
    </row>
    <row r="21" spans="1:8" x14ac:dyDescent="0.25">
      <c r="A21" s="3" t="s">
        <v>59</v>
      </c>
      <c r="B21" s="1">
        <v>12276</v>
      </c>
      <c r="C21" s="1">
        <v>9188</v>
      </c>
      <c r="D21" s="1">
        <v>16009</v>
      </c>
      <c r="E21" s="1">
        <v>14119</v>
      </c>
      <c r="F21" s="1">
        <v>25205.599999999999</v>
      </c>
      <c r="G21" s="1">
        <v>1967</v>
      </c>
      <c r="H21" s="5">
        <v>78764.600000000006</v>
      </c>
    </row>
    <row r="22" spans="1:8" x14ac:dyDescent="0.25">
      <c r="A22" s="3" t="s">
        <v>51</v>
      </c>
      <c r="B22" s="1">
        <v>588</v>
      </c>
      <c r="C22" s="1">
        <v>2352</v>
      </c>
      <c r="D22" s="1">
        <v>476</v>
      </c>
      <c r="E22" s="1">
        <v>1400</v>
      </c>
      <c r="F22" s="1">
        <v>840</v>
      </c>
      <c r="G22" s="1">
        <v>280</v>
      </c>
      <c r="H22" s="5">
        <v>5936</v>
      </c>
    </row>
    <row r="23" spans="1:8" x14ac:dyDescent="0.25">
      <c r="A23" s="3" t="s">
        <v>18</v>
      </c>
      <c r="B23" s="1">
        <v>1176</v>
      </c>
      <c r="C23" s="1">
        <v>952</v>
      </c>
      <c r="D23" s="1">
        <v>1008</v>
      </c>
      <c r="E23" s="1">
        <v>2947</v>
      </c>
      <c r="F23" s="1">
        <v>392</v>
      </c>
      <c r="G23" s="1">
        <v>868</v>
      </c>
      <c r="H23" s="5">
        <v>7343</v>
      </c>
    </row>
    <row r="24" spans="1:8" x14ac:dyDescent="0.25">
      <c r="A24" s="3" t="s">
        <v>19</v>
      </c>
      <c r="B24" s="1">
        <v>1708</v>
      </c>
      <c r="C24" s="1">
        <v>812</v>
      </c>
      <c r="D24" s="1">
        <v>644</v>
      </c>
      <c r="E24" s="1">
        <v>1680</v>
      </c>
      <c r="F24" s="1">
        <v>0</v>
      </c>
      <c r="G24" s="1">
        <v>476</v>
      </c>
      <c r="H24" s="5">
        <v>5320</v>
      </c>
    </row>
    <row r="25" spans="1:8" x14ac:dyDescent="0.25">
      <c r="A25" s="3" t="s">
        <v>14</v>
      </c>
      <c r="B25" s="1">
        <v>37344</v>
      </c>
      <c r="C25" s="1">
        <v>43570</v>
      </c>
      <c r="D25" s="1">
        <v>30119</v>
      </c>
      <c r="E25" s="1">
        <v>37933.9</v>
      </c>
      <c r="F25" s="1">
        <v>50664.5</v>
      </c>
      <c r="G25" s="1">
        <v>12869</v>
      </c>
      <c r="H25" s="5">
        <v>212500.4</v>
      </c>
    </row>
    <row r="26" spans="1:8" x14ac:dyDescent="0.25">
      <c r="A26" s="3" t="s">
        <v>29</v>
      </c>
      <c r="B26" s="1">
        <v>84</v>
      </c>
      <c r="C26" s="1">
        <v>1092</v>
      </c>
      <c r="D26" s="1">
        <v>0</v>
      </c>
      <c r="E26" s="1">
        <v>700</v>
      </c>
      <c r="F26" s="1">
        <v>0</v>
      </c>
      <c r="G26" s="1">
        <v>0</v>
      </c>
      <c r="H26" s="5">
        <v>1876</v>
      </c>
    </row>
    <row r="27" spans="1:8" x14ac:dyDescent="0.25">
      <c r="A27" s="3" t="s">
        <v>60</v>
      </c>
      <c r="B27" s="1">
        <v>1323</v>
      </c>
      <c r="C27" s="1">
        <v>780</v>
      </c>
      <c r="D27" s="1">
        <v>2574</v>
      </c>
      <c r="E27" s="1">
        <v>2611</v>
      </c>
      <c r="F27" s="1">
        <v>2555</v>
      </c>
      <c r="G27" s="1">
        <v>392</v>
      </c>
      <c r="H27" s="5">
        <v>10235</v>
      </c>
    </row>
    <row r="28" spans="1:8" x14ac:dyDescent="0.25">
      <c r="A28" s="3" t="s">
        <v>37</v>
      </c>
      <c r="B28" s="1">
        <v>3983</v>
      </c>
      <c r="C28" s="1">
        <v>2639</v>
      </c>
      <c r="D28" s="1">
        <v>1724</v>
      </c>
      <c r="E28" s="1">
        <v>1528</v>
      </c>
      <c r="F28" s="1">
        <v>3450</v>
      </c>
      <c r="G28" s="1">
        <v>952</v>
      </c>
      <c r="H28" s="5">
        <v>14276</v>
      </c>
    </row>
    <row r="29" spans="1:8" x14ac:dyDescent="0.25">
      <c r="A29" s="3" t="s">
        <v>73</v>
      </c>
      <c r="B29" s="1">
        <v>52610</v>
      </c>
      <c r="C29" s="1">
        <v>43718</v>
      </c>
      <c r="D29" s="1">
        <v>37142</v>
      </c>
      <c r="E29" s="1">
        <v>33072</v>
      </c>
      <c r="F29" s="1">
        <v>26224</v>
      </c>
      <c r="G29" s="1">
        <v>11520</v>
      </c>
      <c r="H29" s="5">
        <v>204286</v>
      </c>
    </row>
    <row r="30" spans="1:8" x14ac:dyDescent="0.25">
      <c r="A30" s="3" t="s">
        <v>57</v>
      </c>
      <c r="B30" s="1">
        <v>1204</v>
      </c>
      <c r="C30" s="1">
        <v>196</v>
      </c>
      <c r="D30" s="1">
        <v>252</v>
      </c>
      <c r="E30" s="1">
        <v>0</v>
      </c>
      <c r="F30" s="1">
        <v>252</v>
      </c>
      <c r="G30" s="1">
        <v>364</v>
      </c>
      <c r="H30" s="5">
        <v>2268</v>
      </c>
    </row>
    <row r="31" spans="1:8" x14ac:dyDescent="0.25">
      <c r="A31" s="3" t="s">
        <v>36</v>
      </c>
      <c r="B31" s="1">
        <v>420</v>
      </c>
      <c r="C31" s="1">
        <v>2920</v>
      </c>
      <c r="D31" s="1">
        <v>1702</v>
      </c>
      <c r="E31" s="1">
        <v>2405</v>
      </c>
      <c r="F31" s="1">
        <v>0</v>
      </c>
      <c r="G31" s="1">
        <v>1204</v>
      </c>
      <c r="H31" s="5">
        <v>8651</v>
      </c>
    </row>
    <row r="32" spans="1:8" x14ac:dyDescent="0.25">
      <c r="A32" s="3" t="s">
        <v>7</v>
      </c>
      <c r="B32" s="1">
        <v>12861</v>
      </c>
      <c r="C32" s="1">
        <v>7390</v>
      </c>
      <c r="D32" s="1">
        <v>7155</v>
      </c>
      <c r="E32" s="1">
        <v>330</v>
      </c>
      <c r="F32" s="1">
        <v>6074</v>
      </c>
      <c r="G32" s="1">
        <v>2700</v>
      </c>
      <c r="H32" s="5">
        <v>36510</v>
      </c>
    </row>
    <row r="33" spans="1:8" x14ac:dyDescent="0.25">
      <c r="A33" s="3" t="s">
        <v>75</v>
      </c>
      <c r="B33" s="1">
        <v>3222</v>
      </c>
      <c r="C33" s="1">
        <v>0</v>
      </c>
      <c r="D33" s="1">
        <v>296</v>
      </c>
      <c r="E33" s="1">
        <v>553</v>
      </c>
      <c r="F33" s="1">
        <v>756</v>
      </c>
      <c r="G33" s="1">
        <v>1052</v>
      </c>
      <c r="H33" s="5">
        <v>5879</v>
      </c>
    </row>
    <row r="34" spans="1:8" x14ac:dyDescent="0.25">
      <c r="A34" s="3" t="s">
        <v>52</v>
      </c>
      <c r="B34" s="1">
        <v>5730</v>
      </c>
      <c r="C34" s="1">
        <v>5498</v>
      </c>
      <c r="D34" s="1">
        <v>1915</v>
      </c>
      <c r="E34" s="1">
        <v>10471.299999999999</v>
      </c>
      <c r="F34" s="1">
        <v>4775</v>
      </c>
      <c r="G34" s="1">
        <v>3032</v>
      </c>
      <c r="H34" s="5">
        <v>31421.3</v>
      </c>
    </row>
    <row r="35" spans="1:8" x14ac:dyDescent="0.25">
      <c r="A35" s="3" t="s">
        <v>23</v>
      </c>
      <c r="B35" s="1">
        <v>6200</v>
      </c>
      <c r="C35" s="1">
        <v>2888</v>
      </c>
      <c r="D35" s="1">
        <v>1624</v>
      </c>
      <c r="E35" s="1">
        <v>1026</v>
      </c>
      <c r="F35" s="1">
        <v>1871</v>
      </c>
      <c r="G35" s="1">
        <v>784</v>
      </c>
      <c r="H35" s="5">
        <v>14393</v>
      </c>
    </row>
    <row r="36" spans="1:8" x14ac:dyDescent="0.25">
      <c r="A36" s="3" t="s">
        <v>45</v>
      </c>
      <c r="B36" s="1">
        <v>0</v>
      </c>
      <c r="C36" s="1">
        <v>168</v>
      </c>
      <c r="D36" s="1">
        <v>0</v>
      </c>
      <c r="E36" s="1">
        <v>0</v>
      </c>
      <c r="F36" s="1">
        <v>0</v>
      </c>
      <c r="G36" s="1">
        <v>0</v>
      </c>
      <c r="H36" s="5">
        <v>168</v>
      </c>
    </row>
    <row r="37" spans="1:8" x14ac:dyDescent="0.25">
      <c r="A37" s="3" t="s">
        <v>39</v>
      </c>
      <c r="B37" s="1">
        <v>0</v>
      </c>
      <c r="C37" s="1">
        <v>140</v>
      </c>
      <c r="D37" s="1">
        <v>196</v>
      </c>
      <c r="E37" s="1">
        <v>0</v>
      </c>
      <c r="F37" s="1">
        <v>476</v>
      </c>
      <c r="G37" s="1">
        <v>0</v>
      </c>
      <c r="H37" s="5">
        <v>812</v>
      </c>
    </row>
    <row r="38" spans="1:8" x14ac:dyDescent="0.25">
      <c r="A38" s="3" t="s">
        <v>16</v>
      </c>
      <c r="B38" s="1">
        <v>1323</v>
      </c>
      <c r="C38" s="1">
        <v>0</v>
      </c>
      <c r="D38" s="1">
        <v>4644</v>
      </c>
      <c r="E38" s="1">
        <v>0</v>
      </c>
      <c r="F38" s="1">
        <v>868</v>
      </c>
      <c r="G38" s="1">
        <v>158</v>
      </c>
      <c r="H38" s="5">
        <v>6993</v>
      </c>
    </row>
    <row r="39" spans="1:8" x14ac:dyDescent="0.25">
      <c r="A39" s="3" t="s">
        <v>28</v>
      </c>
      <c r="B39" s="1">
        <v>476</v>
      </c>
      <c r="C39" s="1">
        <v>0</v>
      </c>
      <c r="D39" s="1">
        <v>887</v>
      </c>
      <c r="E39" s="1">
        <v>551</v>
      </c>
      <c r="F39" s="1">
        <v>252</v>
      </c>
      <c r="G39" s="1">
        <v>0</v>
      </c>
      <c r="H39" s="5">
        <v>2166</v>
      </c>
    </row>
    <row r="40" spans="1:8" x14ac:dyDescent="0.25">
      <c r="A40" s="3" t="s">
        <v>47</v>
      </c>
      <c r="B40" s="1">
        <v>1113</v>
      </c>
      <c r="C40" s="1">
        <v>109</v>
      </c>
      <c r="D40" s="1">
        <v>1874</v>
      </c>
      <c r="E40" s="1">
        <v>0</v>
      </c>
      <c r="F40" s="1">
        <v>0</v>
      </c>
      <c r="G40" s="1">
        <v>0</v>
      </c>
      <c r="H40" s="5">
        <v>3096</v>
      </c>
    </row>
    <row r="41" spans="1:8" x14ac:dyDescent="0.25">
      <c r="A41" s="3" t="s">
        <v>65</v>
      </c>
      <c r="B41" s="1">
        <v>140</v>
      </c>
      <c r="C41" s="1">
        <v>0</v>
      </c>
      <c r="D41" s="1">
        <v>532</v>
      </c>
      <c r="E41" s="1">
        <v>0</v>
      </c>
      <c r="F41" s="1">
        <v>392</v>
      </c>
      <c r="G41" s="1">
        <v>56</v>
      </c>
      <c r="H41" s="5">
        <v>1120</v>
      </c>
    </row>
    <row r="42" spans="1:8" x14ac:dyDescent="0.25">
      <c r="A42" s="3" t="s">
        <v>63</v>
      </c>
      <c r="B42" s="1">
        <v>3344</v>
      </c>
      <c r="C42" s="1">
        <v>1460</v>
      </c>
      <c r="D42" s="1">
        <v>1547</v>
      </c>
      <c r="E42" s="1">
        <v>3255</v>
      </c>
      <c r="F42" s="1">
        <v>2415</v>
      </c>
      <c r="G42" s="1">
        <v>0</v>
      </c>
      <c r="H42" s="5">
        <v>12021</v>
      </c>
    </row>
    <row r="43" spans="1:8" x14ac:dyDescent="0.25">
      <c r="A43" s="3" t="s">
        <v>30</v>
      </c>
      <c r="B43" s="1">
        <v>1619</v>
      </c>
      <c r="C43" s="1">
        <v>1372</v>
      </c>
      <c r="D43" s="1">
        <v>448</v>
      </c>
      <c r="E43" s="1">
        <v>802</v>
      </c>
      <c r="F43" s="1">
        <v>1036</v>
      </c>
      <c r="G43" s="1">
        <v>392</v>
      </c>
      <c r="H43" s="5">
        <v>5669</v>
      </c>
    </row>
    <row r="44" spans="1:8" x14ac:dyDescent="0.25">
      <c r="A44" s="3" t="s">
        <v>13</v>
      </c>
      <c r="B44" s="1">
        <v>1488</v>
      </c>
      <c r="C44" s="1">
        <v>5527.5</v>
      </c>
      <c r="D44" s="1">
        <v>3914</v>
      </c>
      <c r="E44" s="1">
        <v>821.5</v>
      </c>
      <c r="F44" s="1">
        <v>20</v>
      </c>
      <c r="G44" s="1">
        <v>2051</v>
      </c>
      <c r="H44" s="5">
        <v>13822</v>
      </c>
    </row>
    <row r="45" spans="1:8" x14ac:dyDescent="0.25">
      <c r="A45" s="3" t="s">
        <v>62</v>
      </c>
      <c r="B45" s="1">
        <v>1243</v>
      </c>
      <c r="C45" s="1">
        <v>84</v>
      </c>
      <c r="D45" s="1">
        <v>4</v>
      </c>
      <c r="E45" s="1">
        <v>140</v>
      </c>
      <c r="F45" s="1">
        <v>252</v>
      </c>
      <c r="G45" s="1">
        <v>0</v>
      </c>
      <c r="H45" s="5">
        <v>1723</v>
      </c>
    </row>
    <row r="46" spans="1:8" x14ac:dyDescent="0.25">
      <c r="A46" s="3" t="s">
        <v>58</v>
      </c>
      <c r="B46" s="1">
        <v>6290</v>
      </c>
      <c r="C46" s="1">
        <v>3392</v>
      </c>
      <c r="D46" s="1">
        <v>1769</v>
      </c>
      <c r="E46" s="1">
        <v>1456</v>
      </c>
      <c r="F46" s="1">
        <v>5599</v>
      </c>
      <c r="G46" s="1">
        <v>756</v>
      </c>
      <c r="H46" s="5">
        <v>19262</v>
      </c>
    </row>
    <row r="47" spans="1:8" x14ac:dyDescent="0.25">
      <c r="A47" s="3" t="s">
        <v>38</v>
      </c>
      <c r="B47" s="1">
        <v>9063</v>
      </c>
      <c r="C47" s="1">
        <v>4640</v>
      </c>
      <c r="D47" s="1">
        <v>5874</v>
      </c>
      <c r="E47" s="1">
        <v>2380</v>
      </c>
      <c r="F47" s="1">
        <v>2873</v>
      </c>
      <c r="G47" s="1">
        <v>0</v>
      </c>
      <c r="H47" s="5">
        <v>24830</v>
      </c>
    </row>
    <row r="48" spans="1:8" x14ac:dyDescent="0.25">
      <c r="A48" s="3" t="s">
        <v>17</v>
      </c>
      <c r="B48" s="1">
        <v>672</v>
      </c>
      <c r="C48" s="1">
        <v>812</v>
      </c>
      <c r="D48" s="1">
        <v>1323</v>
      </c>
      <c r="E48" s="1">
        <v>840</v>
      </c>
      <c r="F48" s="1">
        <v>140</v>
      </c>
      <c r="G48" s="1">
        <v>0</v>
      </c>
      <c r="H48" s="5">
        <v>3787</v>
      </c>
    </row>
    <row r="49" spans="1:8" x14ac:dyDescent="0.25">
      <c r="A49" s="3" t="s">
        <v>54</v>
      </c>
      <c r="B49" s="1">
        <v>3994</v>
      </c>
      <c r="C49" s="1">
        <v>6284</v>
      </c>
      <c r="D49" s="1">
        <v>3295</v>
      </c>
      <c r="E49" s="1">
        <v>5345</v>
      </c>
      <c r="F49" s="1">
        <v>5541</v>
      </c>
      <c r="G49" s="1">
        <v>0</v>
      </c>
      <c r="H49" s="5">
        <v>24459</v>
      </c>
    </row>
    <row r="50" spans="1:8" x14ac:dyDescent="0.25">
      <c r="A50" s="3" t="s">
        <v>61</v>
      </c>
      <c r="B50" s="1">
        <v>1092</v>
      </c>
      <c r="C50" s="1">
        <v>2268</v>
      </c>
      <c r="D50" s="1">
        <v>0</v>
      </c>
      <c r="E50" s="1">
        <v>0</v>
      </c>
      <c r="F50" s="1">
        <v>0</v>
      </c>
      <c r="G50" s="1">
        <v>28</v>
      </c>
      <c r="H50" s="5">
        <v>3388</v>
      </c>
    </row>
    <row r="51" spans="1:8" x14ac:dyDescent="0.25">
      <c r="A51" s="3" t="s">
        <v>25</v>
      </c>
      <c r="B51" s="1">
        <v>13413</v>
      </c>
      <c r="C51" s="1">
        <v>7780</v>
      </c>
      <c r="D51" s="1">
        <v>8293</v>
      </c>
      <c r="E51" s="1">
        <v>12423</v>
      </c>
      <c r="F51" s="1">
        <v>15185</v>
      </c>
      <c r="G51" s="1">
        <v>5119</v>
      </c>
      <c r="H51" s="5">
        <v>62213</v>
      </c>
    </row>
    <row r="52" spans="1:8" x14ac:dyDescent="0.25">
      <c r="A52" s="3" t="s">
        <v>31</v>
      </c>
      <c r="B52" s="1">
        <v>0</v>
      </c>
      <c r="C52" s="1">
        <v>532</v>
      </c>
      <c r="D52" s="1">
        <v>224</v>
      </c>
      <c r="E52" s="1">
        <v>140</v>
      </c>
      <c r="F52" s="1">
        <v>56</v>
      </c>
      <c r="G52" s="1">
        <v>0</v>
      </c>
      <c r="H52" s="5">
        <v>952</v>
      </c>
    </row>
    <row r="53" spans="1:8" x14ac:dyDescent="0.25">
      <c r="A53" s="3" t="s">
        <v>32</v>
      </c>
      <c r="B53" s="1">
        <v>0</v>
      </c>
      <c r="C53" s="1">
        <v>0</v>
      </c>
      <c r="D53" s="1">
        <v>38</v>
      </c>
      <c r="E53" s="1">
        <v>0</v>
      </c>
      <c r="F53" s="1">
        <v>0</v>
      </c>
      <c r="G53" s="1">
        <v>0</v>
      </c>
      <c r="H53" s="5">
        <v>38</v>
      </c>
    </row>
    <row r="54" spans="1:8" x14ac:dyDescent="0.25">
      <c r="A54" s="3" t="s">
        <v>24</v>
      </c>
      <c r="B54" s="1">
        <v>1736</v>
      </c>
      <c r="C54" s="1">
        <v>2604</v>
      </c>
      <c r="D54" s="1">
        <v>2387</v>
      </c>
      <c r="E54" s="1">
        <v>532</v>
      </c>
      <c r="F54" s="1">
        <v>1232</v>
      </c>
      <c r="G54" s="1">
        <v>1260</v>
      </c>
      <c r="H54" s="5">
        <v>9751</v>
      </c>
    </row>
    <row r="55" spans="1:8" x14ac:dyDescent="0.25">
      <c r="A55" s="3" t="s">
        <v>35</v>
      </c>
      <c r="B55" s="1">
        <v>252</v>
      </c>
      <c r="C55" s="1">
        <v>364</v>
      </c>
      <c r="D55" s="1">
        <v>644</v>
      </c>
      <c r="E55" s="1">
        <v>0</v>
      </c>
      <c r="F55" s="1">
        <v>0</v>
      </c>
      <c r="G55" s="1">
        <v>644</v>
      </c>
      <c r="H55" s="5">
        <v>1904</v>
      </c>
    </row>
    <row r="56" spans="1:8" x14ac:dyDescent="0.25">
      <c r="A56" s="3" t="s">
        <v>34</v>
      </c>
      <c r="B56" s="1">
        <v>1463</v>
      </c>
      <c r="C56" s="1">
        <v>4340</v>
      </c>
      <c r="D56" s="1">
        <v>1218</v>
      </c>
      <c r="E56" s="1">
        <v>4094</v>
      </c>
      <c r="F56" s="1">
        <v>420</v>
      </c>
      <c r="G56" s="1">
        <v>0</v>
      </c>
      <c r="H56" s="5">
        <v>11535</v>
      </c>
    </row>
    <row r="57" spans="1:8" x14ac:dyDescent="0.25">
      <c r="A57" s="3" t="s">
        <v>1</v>
      </c>
      <c r="B57" s="1">
        <v>71208</v>
      </c>
      <c r="C57" s="1">
        <v>379301.4</v>
      </c>
      <c r="D57" s="1">
        <v>347430</v>
      </c>
      <c r="E57" s="1">
        <v>321835.2</v>
      </c>
      <c r="F57" s="1">
        <v>351830.5</v>
      </c>
      <c r="G57" s="1">
        <v>114845</v>
      </c>
      <c r="H57" s="5">
        <v>1586450.1</v>
      </c>
    </row>
    <row r="58" spans="1:8" x14ac:dyDescent="0.25">
      <c r="A58" s="3" t="s">
        <v>64</v>
      </c>
      <c r="B58" s="1">
        <v>2293.5</v>
      </c>
      <c r="C58" s="1">
        <v>3563</v>
      </c>
      <c r="D58" s="1">
        <v>1743</v>
      </c>
      <c r="E58" s="1">
        <v>1932</v>
      </c>
      <c r="F58" s="1">
        <v>4817</v>
      </c>
      <c r="G58" s="1">
        <v>0</v>
      </c>
      <c r="H58" s="5">
        <v>14348.5</v>
      </c>
    </row>
    <row r="59" spans="1:8" x14ac:dyDescent="0.25">
      <c r="A59" s="3" t="s">
        <v>46</v>
      </c>
      <c r="B59" s="1">
        <v>0</v>
      </c>
      <c r="C59" s="1">
        <v>392</v>
      </c>
      <c r="D59" s="1">
        <v>0</v>
      </c>
      <c r="E59" s="1">
        <v>0</v>
      </c>
      <c r="F59" s="1">
        <v>0</v>
      </c>
      <c r="G59" s="1">
        <v>0</v>
      </c>
      <c r="H59" s="5">
        <v>392</v>
      </c>
    </row>
    <row r="60" spans="1:8" x14ac:dyDescent="0.25">
      <c r="A60" s="3" t="s">
        <v>55</v>
      </c>
      <c r="B60" s="1">
        <v>644</v>
      </c>
      <c r="C60" s="1">
        <v>84</v>
      </c>
      <c r="D60" s="1">
        <v>2296</v>
      </c>
      <c r="E60" s="1">
        <v>0</v>
      </c>
      <c r="F60" s="1">
        <v>1092</v>
      </c>
      <c r="G60" s="1">
        <v>0</v>
      </c>
      <c r="H60" s="5">
        <v>4116</v>
      </c>
    </row>
    <row r="61" spans="1:8" x14ac:dyDescent="0.25">
      <c r="A61" s="3" t="s">
        <v>12</v>
      </c>
      <c r="B61" s="1">
        <v>2592</v>
      </c>
      <c r="C61" s="1">
        <v>9634</v>
      </c>
      <c r="D61" s="1">
        <v>1714</v>
      </c>
      <c r="E61" s="1">
        <v>5491</v>
      </c>
      <c r="F61" s="1">
        <v>7540.73</v>
      </c>
      <c r="G61" s="1">
        <v>0</v>
      </c>
      <c r="H61" s="5">
        <v>26971.73</v>
      </c>
    </row>
    <row r="62" spans="1:8" x14ac:dyDescent="0.25">
      <c r="A62" s="3" t="s">
        <v>43</v>
      </c>
      <c r="B62" s="1">
        <v>0</v>
      </c>
      <c r="C62" s="1">
        <v>0</v>
      </c>
      <c r="D62" s="1">
        <v>0</v>
      </c>
      <c r="E62" s="1">
        <v>1833</v>
      </c>
      <c r="F62" s="1">
        <v>0</v>
      </c>
      <c r="G62" s="1">
        <v>0</v>
      </c>
      <c r="H62" s="5">
        <v>1833</v>
      </c>
    </row>
    <row r="63" spans="1:8" x14ac:dyDescent="0.25">
      <c r="A63" s="3" t="s">
        <v>10</v>
      </c>
      <c r="B63" s="1">
        <v>69254</v>
      </c>
      <c r="C63" s="1">
        <v>66344</v>
      </c>
      <c r="D63" s="1">
        <v>46930</v>
      </c>
      <c r="E63" s="1">
        <v>35066.300000000003</v>
      </c>
      <c r="F63" s="1">
        <v>49780</v>
      </c>
      <c r="G63" s="1">
        <v>18654</v>
      </c>
      <c r="H63" s="5">
        <v>286028.3</v>
      </c>
    </row>
    <row r="64" spans="1:8" x14ac:dyDescent="0.25">
      <c r="A64" s="3" t="s">
        <v>48</v>
      </c>
      <c r="B64" s="1">
        <v>1323</v>
      </c>
      <c r="C64" s="1">
        <v>1323</v>
      </c>
      <c r="D64" s="1">
        <v>1105.5</v>
      </c>
      <c r="E64" s="1">
        <v>0</v>
      </c>
      <c r="F64" s="1">
        <v>0</v>
      </c>
      <c r="G64" s="1">
        <v>0</v>
      </c>
      <c r="H64" s="5">
        <v>3751.5</v>
      </c>
    </row>
    <row r="65" spans="1:8" x14ac:dyDescent="0.25">
      <c r="A65" s="3" t="s">
        <v>8</v>
      </c>
      <c r="B65" s="1">
        <v>4144</v>
      </c>
      <c r="C65" s="1">
        <v>4368</v>
      </c>
      <c r="D65" s="1">
        <v>5234</v>
      </c>
      <c r="E65" s="1">
        <v>2590</v>
      </c>
      <c r="F65" s="1">
        <v>7346</v>
      </c>
      <c r="G65" s="1">
        <v>2116</v>
      </c>
      <c r="H65" s="5">
        <v>25798</v>
      </c>
    </row>
    <row r="66" spans="1:8" x14ac:dyDescent="0.25">
      <c r="A66" s="3" t="s">
        <v>71</v>
      </c>
      <c r="B66" s="1">
        <v>392889.5</v>
      </c>
      <c r="C66" s="1">
        <v>691790.2</v>
      </c>
      <c r="D66" s="1">
        <v>597340.5</v>
      </c>
      <c r="E66" s="1">
        <v>573334.65</v>
      </c>
      <c r="F66" s="1">
        <v>660314.51</v>
      </c>
      <c r="G66" s="1">
        <v>201667</v>
      </c>
      <c r="H66" s="1">
        <v>3117336.36</v>
      </c>
    </row>
  </sheetData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HOSPITAL</vt:lpstr>
      <vt:lpstr>POR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Albarado, Jose Federico</dc:creator>
  <cp:lastModifiedBy>AMDECRUZ</cp:lastModifiedBy>
  <cp:lastPrinted>2020-09-14T16:29:42Z</cp:lastPrinted>
  <dcterms:created xsi:type="dcterms:W3CDTF">2020-01-06T13:30:27Z</dcterms:created>
  <dcterms:modified xsi:type="dcterms:W3CDTF">2022-04-05T17:47:24Z</dcterms:modified>
</cp:coreProperties>
</file>